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3" sheetId="1" r:id="rId1"/>
  </sheets>
  <definedNames>
    <definedName name="_xlnm.Print_Area" localSheetId="0">'Sheet3'!$B$2:$M$81</definedName>
  </definedNames>
  <calcPr fullCalcOnLoad="1"/>
</workbook>
</file>

<file path=xl/comments1.xml><?xml version="1.0" encoding="utf-8"?>
<comments xmlns="http://schemas.openxmlformats.org/spreadsheetml/2006/main">
  <authors>
    <author>Jeff Tranel</author>
  </authors>
  <commentList>
    <comment ref="H11" authorId="0">
      <text>
        <r>
          <rPr>
            <sz val="10"/>
            <rFont val="Calibri"/>
            <family val="2"/>
          </rPr>
          <t xml:space="preserve">Enter an "average yield" equivalent to
1)  the average for the acres that will be impacted by alternative use </t>
        </r>
        <r>
          <rPr>
            <b/>
            <u val="single"/>
            <sz val="10"/>
            <rFont val="Calibri"/>
            <family val="2"/>
          </rPr>
          <t>and</t>
        </r>
        <r>
          <rPr>
            <sz val="10"/>
            <rFont val="Calibri"/>
            <family val="2"/>
          </rPr>
          <t xml:space="preserve">
2)  the average yield expected over the period  of the contract (typically 10 years).</t>
        </r>
      </text>
    </comment>
    <comment ref="J11" authorId="0">
      <text>
        <r>
          <rPr>
            <sz val="10"/>
            <rFont val="Calibri"/>
            <family val="2"/>
          </rPr>
          <t>Enter an average price for the period of the contract (typically 10 years).</t>
        </r>
      </text>
    </comment>
    <comment ref="C27" authorId="0">
      <text>
        <r>
          <rPr>
            <sz val="10"/>
            <rFont val="Calibri"/>
            <family val="2"/>
          </rPr>
          <t>"Expenses for crop production" should be the estimated average for the term of the contract (typically 10 years).</t>
        </r>
      </text>
    </comment>
  </commentList>
</comments>
</file>

<file path=xl/sharedStrings.xml><?xml version="1.0" encoding="utf-8"?>
<sst xmlns="http://schemas.openxmlformats.org/spreadsheetml/2006/main" count="59" uniqueCount="55">
  <si>
    <t>Fertilizer</t>
  </si>
  <si>
    <t>Seed</t>
  </si>
  <si>
    <t>Herbicide</t>
  </si>
  <si>
    <t>Custom Application</t>
  </si>
  <si>
    <t>Crop Insurance</t>
  </si>
  <si>
    <t>Machinery Replacement</t>
  </si>
  <si>
    <t>Fuel, Oil, Lube</t>
  </si>
  <si>
    <t>Water Assessment</t>
  </si>
  <si>
    <t>Real Estate Taxes</t>
  </si>
  <si>
    <t>Overhead Expenses</t>
  </si>
  <si>
    <t>Labor</t>
  </si>
  <si>
    <t>Corn</t>
  </si>
  <si>
    <t>Jeffrey E. Tranel, Agricultural &amp; Business Management Economist</t>
  </si>
  <si>
    <t>Crop</t>
  </si>
  <si>
    <t>Unit Type</t>
  </si>
  <si>
    <t xml:space="preserve">Avg Yield  </t>
  </si>
  <si>
    <t xml:space="preserve">Price  </t>
  </si>
  <si>
    <t xml:space="preserve">Income  </t>
  </si>
  <si>
    <t>Bushel</t>
  </si>
  <si>
    <t>Wheat</t>
  </si>
  <si>
    <t>Alfalfa</t>
  </si>
  <si>
    <t>Other</t>
  </si>
  <si>
    <t>By-Products, Grazing, Other Income</t>
  </si>
  <si>
    <t>Government Program</t>
  </si>
  <si>
    <t>Estimated Total Income</t>
  </si>
  <si>
    <t>REVENUES FROM CROP PRODUCTION</t>
  </si>
  <si>
    <t>Pesticide</t>
  </si>
  <si>
    <t>Custom Tillage</t>
  </si>
  <si>
    <t>Repairs</t>
  </si>
  <si>
    <t>Irrigation Energy</t>
  </si>
  <si>
    <t>Storage</t>
  </si>
  <si>
    <t>Total Harvest</t>
  </si>
  <si>
    <t>EXPENSES FOR CROP PRODUCTION</t>
  </si>
  <si>
    <t>Operating Expenses</t>
  </si>
  <si>
    <t>Property and Ownership Costs</t>
  </si>
  <si>
    <t>Crop Consulting</t>
  </si>
  <si>
    <t>Hauling/Freight</t>
  </si>
  <si>
    <t>Total Operating Expenses</t>
  </si>
  <si>
    <t>Total Property and Ownership Costs</t>
  </si>
  <si>
    <t>Total Direct Costs</t>
  </si>
  <si>
    <t>POTENTIAL ACRES THAT WILL BE IMPACTED BY ALTERNATIVE USE</t>
  </si>
  <si>
    <t xml:space="preserve">  Total Returns for All Impacted Acres</t>
  </si>
  <si>
    <t xml:space="preserve">  Net Returns Per Acre</t>
  </si>
  <si>
    <t>ESTIMATED PRESENT VALUE OF ANNUAL LOSS</t>
  </si>
  <si>
    <t xml:space="preserve">Annual Rate of Increase  </t>
  </si>
  <si>
    <t>Net Discount Rate</t>
  </si>
  <si>
    <t>FIRST YEAR OF ALTERNATIVE USE</t>
  </si>
  <si>
    <t xml:space="preserve">ANNUAL  </t>
  </si>
  <si>
    <t xml:space="preserve">INCREASE  </t>
  </si>
  <si>
    <t xml:space="preserve">NET DISCOUNT  </t>
  </si>
  <si>
    <t xml:space="preserve">YEAR  </t>
  </si>
  <si>
    <t xml:space="preserve">VALUE  </t>
  </si>
  <si>
    <t>Estimating Potential Losses on Crop Land Impacted by Well Sites</t>
  </si>
  <si>
    <t>Norman Dalsted, Professor and Agricultural and Business Management Economist</t>
  </si>
  <si>
    <t>Totals for 10 Years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</si>
</sst>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00_);_(&quot;$&quot;* \(#,##0.00000\);_(&quot;$&quot;* &quot;-&quot;?????_);_(@_)"/>
    <numFmt numFmtId="166" formatCode="&quot;$&quot;#,##0.00"/>
    <numFmt numFmtId="167" formatCode="0.0000%"/>
    <numFmt numFmtId="168" formatCode="0.000%"/>
    <numFmt numFmtId="169" formatCode="_(&quot;$&quot;* #,##0.0000_);_(&quot;$&quot;* \(#,##0.0000\);_(&quot;$&quot;* &quot;-&quot;????_);_(@_)"/>
    <numFmt numFmtId="170" formatCode="0_);[Red]\(0\)"/>
    <numFmt numFmtId="171" formatCode="0.0%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b/>
      <sz val="14"/>
      <color indexed="17"/>
      <name val="Comic Sans MS"/>
      <family val="4"/>
    </font>
    <font>
      <i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4"/>
      <color rgb="FF008000"/>
      <name val="Comic Sans MS"/>
      <family val="4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0" fontId="45" fillId="33" borderId="10" xfId="0" applyNumberFormat="1" applyFont="1" applyFill="1" applyBorder="1" applyAlignment="1" applyProtection="1">
      <alignment horizontal="center"/>
      <protection locked="0"/>
    </xf>
    <xf numFmtId="170" fontId="45" fillId="33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0" fontId="45" fillId="0" borderId="0" xfId="0" applyNumberFormat="1" applyFont="1" applyFill="1" applyBorder="1" applyAlignment="1" applyProtection="1">
      <alignment/>
      <protection/>
    </xf>
    <xf numFmtId="170" fontId="45" fillId="0" borderId="0" xfId="0" applyNumberFormat="1" applyFont="1" applyFill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23" fillId="0" borderId="13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 horizontal="center"/>
      <protection/>
    </xf>
    <xf numFmtId="0" fontId="23" fillId="0" borderId="15" xfId="0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right"/>
      <protection/>
    </xf>
    <xf numFmtId="40" fontId="45" fillId="33" borderId="10" xfId="0" applyNumberFormat="1" applyFont="1" applyFill="1" applyBorder="1" applyAlignment="1" applyProtection="1">
      <alignment/>
      <protection/>
    </xf>
    <xf numFmtId="40" fontId="23" fillId="0" borderId="0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0" fontId="26" fillId="34" borderId="0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18" xfId="0" applyFont="1" applyBorder="1" applyAlignment="1" applyProtection="1">
      <alignment horizontal="left" indent="1"/>
      <protection/>
    </xf>
    <xf numFmtId="0" fontId="23" fillId="0" borderId="18" xfId="0" applyFont="1" applyBorder="1" applyAlignment="1" applyProtection="1">
      <alignment/>
      <protection/>
    </xf>
    <xf numFmtId="8" fontId="2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/>
      <protection/>
    </xf>
    <xf numFmtId="0" fontId="26" fillId="35" borderId="0" xfId="0" applyFont="1" applyFill="1" applyBorder="1" applyAlignment="1" applyProtection="1">
      <alignment vertical="center"/>
      <protection/>
    </xf>
    <xf numFmtId="0" fontId="23" fillId="35" borderId="0" xfId="0" applyFont="1" applyFill="1" applyBorder="1" applyAlignment="1" applyProtection="1">
      <alignment vertical="center"/>
      <protection/>
    </xf>
    <xf numFmtId="8" fontId="26" fillId="35" borderId="0" xfId="0" applyNumberFormat="1" applyFont="1" applyFill="1" applyBorder="1" applyAlignment="1" applyProtection="1">
      <alignment vertical="center"/>
      <protection/>
    </xf>
    <xf numFmtId="0" fontId="27" fillId="36" borderId="11" xfId="0" applyFont="1" applyFill="1" applyBorder="1" applyAlignment="1" applyProtection="1">
      <alignment vertical="center"/>
      <protection/>
    </xf>
    <xf numFmtId="0" fontId="27" fillId="36" borderId="12" xfId="0" applyFont="1" applyFill="1" applyBorder="1" applyAlignment="1" applyProtection="1">
      <alignment vertical="center"/>
      <protection/>
    </xf>
    <xf numFmtId="0" fontId="27" fillId="36" borderId="20" xfId="0" applyFont="1" applyFill="1" applyBorder="1" applyAlignment="1" applyProtection="1">
      <alignment/>
      <protection/>
    </xf>
    <xf numFmtId="0" fontId="23" fillId="36" borderId="15" xfId="0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/>
      <protection/>
    </xf>
    <xf numFmtId="0" fontId="23" fillId="0" borderId="21" xfId="0" applyFont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23" fillId="0" borderId="12" xfId="0" applyFont="1" applyBorder="1" applyAlignment="1" applyProtection="1">
      <alignment horizontal="right"/>
      <protection/>
    </xf>
    <xf numFmtId="170" fontId="23" fillId="0" borderId="0" xfId="0" applyNumberFormat="1" applyFont="1" applyBorder="1" applyAlignment="1" applyProtection="1">
      <alignment/>
      <protection/>
    </xf>
    <xf numFmtId="0" fontId="26" fillId="34" borderId="0" xfId="0" applyFont="1" applyFill="1" applyBorder="1" applyAlignment="1" applyProtection="1">
      <alignment/>
      <protection/>
    </xf>
    <xf numFmtId="40" fontId="26" fillId="34" borderId="0" xfId="0" applyNumberFormat="1" applyFont="1" applyFill="1" applyBorder="1" applyAlignment="1" applyProtection="1">
      <alignment/>
      <protection/>
    </xf>
    <xf numFmtId="40" fontId="45" fillId="33" borderId="1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 locked="0"/>
    </xf>
    <xf numFmtId="10" fontId="45" fillId="33" borderId="10" xfId="59" applyNumberFormat="1" applyFont="1" applyFill="1" applyBorder="1" applyAlignment="1" applyProtection="1">
      <alignment horizontal="center"/>
      <protection locked="0"/>
    </xf>
    <xf numFmtId="8" fontId="27" fillId="36" borderId="12" xfId="0" applyNumberFormat="1" applyFont="1" applyFill="1" applyBorder="1" applyAlignment="1" applyProtection="1">
      <alignment horizontal="right" vertical="center"/>
      <protection/>
    </xf>
    <xf numFmtId="8" fontId="27" fillId="36" borderId="13" xfId="0" applyNumberFormat="1" applyFont="1" applyFill="1" applyBorder="1" applyAlignment="1" applyProtection="1">
      <alignment horizontal="right" vertical="center"/>
      <protection/>
    </xf>
    <xf numFmtId="8" fontId="27" fillId="36" borderId="15" xfId="0" applyNumberFormat="1" applyFont="1" applyFill="1" applyBorder="1" applyAlignment="1" applyProtection="1">
      <alignment horizontal="right"/>
      <protection/>
    </xf>
    <xf numFmtId="8" fontId="27" fillId="36" borderId="21" xfId="0" applyNumberFormat="1" applyFont="1" applyFill="1" applyBorder="1" applyAlignment="1" applyProtection="1">
      <alignment horizontal="right"/>
      <protection/>
    </xf>
    <xf numFmtId="0" fontId="46" fillId="0" borderId="0" xfId="0" applyFont="1" applyAlignment="1" applyProtection="1">
      <alignment horizontal="left" vertical="top" wrapText="1"/>
      <protection/>
    </xf>
    <xf numFmtId="8" fontId="26" fillId="34" borderId="22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1</xdr:row>
      <xdr:rowOff>28575</xdr:rowOff>
    </xdr:from>
    <xdr:to>
      <xdr:col>11</xdr:col>
      <xdr:colOff>704850</xdr:colOff>
      <xdr:row>1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219075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1"/>
  <sheetViews>
    <sheetView showGridLines="0" showRowColHeaders="0" tabSelected="1" zoomScalePageLayoutView="0" workbookViewId="0" topLeftCell="A1">
      <selection activeCell="A1" sqref="A1"/>
    </sheetView>
  </sheetViews>
  <sheetFormatPr defaultColWidth="8.8515625" defaultRowHeight="12.75"/>
  <cols>
    <col min="1" max="1" width="4.7109375" style="3" customWidth="1"/>
    <col min="2" max="2" width="0.85546875" style="3" customWidth="1"/>
    <col min="3" max="3" width="10.7109375" style="3" customWidth="1"/>
    <col min="4" max="4" width="0.85546875" style="3" customWidth="1"/>
    <col min="5" max="6" width="10.7109375" style="3" customWidth="1"/>
    <col min="7" max="7" width="0.85546875" style="3" customWidth="1"/>
    <col min="8" max="8" width="10.7109375" style="3" customWidth="1"/>
    <col min="9" max="9" width="0.85546875" style="3" customWidth="1"/>
    <col min="10" max="10" width="10.7109375" style="3" customWidth="1"/>
    <col min="11" max="11" width="0.85546875" style="3" customWidth="1"/>
    <col min="12" max="12" width="10.7109375" style="3" customWidth="1"/>
    <col min="13" max="13" width="0.85546875" style="3" customWidth="1"/>
    <col min="14" max="16384" width="8.8515625" style="3" customWidth="1"/>
  </cols>
  <sheetData>
    <row r="1" ht="15"/>
    <row r="2" spans="3:8" ht="60" customHeight="1">
      <c r="C2" s="53" t="s">
        <v>52</v>
      </c>
      <c r="D2" s="53"/>
      <c r="E2" s="53"/>
      <c r="F2" s="53"/>
      <c r="G2" s="53"/>
      <c r="H2" s="53"/>
    </row>
    <row r="3" ht="15">
      <c r="C3" s="4" t="s">
        <v>53</v>
      </c>
    </row>
    <row r="4" ht="15">
      <c r="C4" s="4" t="s">
        <v>12</v>
      </c>
    </row>
    <row r="5" ht="15"/>
    <row r="6" spans="3:12" ht="15">
      <c r="C6" s="5" t="s">
        <v>40</v>
      </c>
      <c r="L6" s="1">
        <v>5</v>
      </c>
    </row>
    <row r="7" spans="3:12" ht="3" customHeight="1">
      <c r="C7" s="5"/>
      <c r="L7" s="6"/>
    </row>
    <row r="8" spans="3:12" ht="15">
      <c r="C8" s="5" t="s">
        <v>46</v>
      </c>
      <c r="L8" s="2">
        <v>2012</v>
      </c>
    </row>
    <row r="9" spans="3:12" ht="15.75" thickBot="1">
      <c r="C9" s="5"/>
      <c r="L9" s="7"/>
    </row>
    <row r="10" spans="2:13" ht="15">
      <c r="B10" s="8"/>
      <c r="C10" s="9" t="s">
        <v>25</v>
      </c>
      <c r="D10" s="9"/>
      <c r="E10" s="10"/>
      <c r="F10" s="10"/>
      <c r="G10" s="10"/>
      <c r="H10" s="10"/>
      <c r="I10" s="10"/>
      <c r="J10" s="10"/>
      <c r="K10" s="10"/>
      <c r="L10" s="10"/>
      <c r="M10" s="11"/>
    </row>
    <row r="11" spans="2:13" ht="15.75" thickBot="1">
      <c r="B11" s="12"/>
      <c r="C11" s="13" t="s">
        <v>13</v>
      </c>
      <c r="D11" s="13"/>
      <c r="E11" s="13"/>
      <c r="F11" s="14" t="s">
        <v>14</v>
      </c>
      <c r="G11" s="13"/>
      <c r="H11" s="15" t="s">
        <v>15</v>
      </c>
      <c r="I11" s="13"/>
      <c r="J11" s="15" t="s">
        <v>16</v>
      </c>
      <c r="K11" s="13"/>
      <c r="L11" s="15" t="s">
        <v>17</v>
      </c>
      <c r="M11" s="16"/>
    </row>
    <row r="12" spans="2:13" ht="3" customHeight="1">
      <c r="B12" s="12"/>
      <c r="C12" s="17"/>
      <c r="D12" s="17"/>
      <c r="E12" s="17"/>
      <c r="F12" s="18"/>
      <c r="G12" s="17"/>
      <c r="H12" s="19"/>
      <c r="I12" s="17"/>
      <c r="J12" s="19"/>
      <c r="K12" s="17"/>
      <c r="L12" s="19"/>
      <c r="M12" s="16"/>
    </row>
    <row r="13" spans="2:13" ht="15">
      <c r="B13" s="12"/>
      <c r="C13" s="17" t="s">
        <v>11</v>
      </c>
      <c r="D13" s="17"/>
      <c r="E13" s="17"/>
      <c r="F13" s="17" t="s">
        <v>18</v>
      </c>
      <c r="G13" s="17"/>
      <c r="H13" s="20">
        <v>200</v>
      </c>
      <c r="I13" s="17"/>
      <c r="J13" s="46">
        <v>5</v>
      </c>
      <c r="K13" s="17"/>
      <c r="L13" s="21">
        <f>H13*J13</f>
        <v>1000</v>
      </c>
      <c r="M13" s="16"/>
    </row>
    <row r="14" spans="2:13" ht="3" customHeight="1">
      <c r="B14" s="12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</row>
    <row r="15" spans="2:13" ht="15">
      <c r="B15" s="12"/>
      <c r="C15" s="17" t="s">
        <v>19</v>
      </c>
      <c r="D15" s="17"/>
      <c r="E15" s="17"/>
      <c r="F15" s="17" t="s">
        <v>18</v>
      </c>
      <c r="G15" s="17"/>
      <c r="H15" s="46">
        <v>0</v>
      </c>
      <c r="I15" s="17"/>
      <c r="J15" s="46">
        <v>0</v>
      </c>
      <c r="K15" s="17"/>
      <c r="L15" s="21">
        <f>H15*J15</f>
        <v>0</v>
      </c>
      <c r="M15" s="16"/>
    </row>
    <row r="16" spans="2:13" ht="3" customHeight="1">
      <c r="B16" s="12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6"/>
    </row>
    <row r="17" spans="2:13" ht="15">
      <c r="B17" s="12"/>
      <c r="C17" s="17" t="s">
        <v>20</v>
      </c>
      <c r="D17" s="17"/>
      <c r="E17" s="17"/>
      <c r="F17" s="17" t="s">
        <v>18</v>
      </c>
      <c r="G17" s="17"/>
      <c r="H17" s="46">
        <v>0</v>
      </c>
      <c r="I17" s="17"/>
      <c r="J17" s="46">
        <v>0</v>
      </c>
      <c r="K17" s="17"/>
      <c r="L17" s="21">
        <f>H17*J17</f>
        <v>0</v>
      </c>
      <c r="M17" s="16"/>
    </row>
    <row r="18" spans="2:13" ht="3" customHeight="1"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6"/>
    </row>
    <row r="19" spans="2:13" ht="15">
      <c r="B19" s="12"/>
      <c r="C19" s="47" t="s">
        <v>21</v>
      </c>
      <c r="D19" s="17"/>
      <c r="E19" s="17"/>
      <c r="F19" s="47" t="s">
        <v>21</v>
      </c>
      <c r="G19" s="17"/>
      <c r="H19" s="46">
        <v>0</v>
      </c>
      <c r="I19" s="17"/>
      <c r="J19" s="46">
        <v>0</v>
      </c>
      <c r="K19" s="17"/>
      <c r="L19" s="21">
        <f>H19*J19</f>
        <v>0</v>
      </c>
      <c r="M19" s="16"/>
    </row>
    <row r="20" spans="2:13" ht="3" customHeight="1">
      <c r="B20" s="1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6"/>
    </row>
    <row r="21" spans="2:13" ht="15">
      <c r="B21" s="12"/>
      <c r="C21" s="17" t="s">
        <v>22</v>
      </c>
      <c r="D21" s="17"/>
      <c r="E21" s="17"/>
      <c r="F21" s="17"/>
      <c r="G21" s="17"/>
      <c r="H21" s="17"/>
      <c r="I21" s="17"/>
      <c r="J21" s="17"/>
      <c r="K21" s="17"/>
      <c r="L21" s="46">
        <v>12.5</v>
      </c>
      <c r="M21" s="16"/>
    </row>
    <row r="22" spans="2:13" ht="3" customHeight="1">
      <c r="B22" s="1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6"/>
    </row>
    <row r="23" spans="2:13" ht="15">
      <c r="B23" s="12"/>
      <c r="C23" s="17" t="s">
        <v>23</v>
      </c>
      <c r="D23" s="17"/>
      <c r="E23" s="17"/>
      <c r="F23" s="17"/>
      <c r="G23" s="17"/>
      <c r="H23" s="17"/>
      <c r="I23" s="17"/>
      <c r="J23" s="17"/>
      <c r="K23" s="17"/>
      <c r="L23" s="46">
        <v>0</v>
      </c>
      <c r="M23" s="16"/>
    </row>
    <row r="24" spans="2:13" ht="4.5" customHeight="1" thickBot="1">
      <c r="B24" s="1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6"/>
    </row>
    <row r="25" spans="2:13" ht="15.75" thickTop="1">
      <c r="B25" s="12"/>
      <c r="C25" s="23" t="s">
        <v>24</v>
      </c>
      <c r="D25" s="24"/>
      <c r="E25" s="24"/>
      <c r="F25" s="24"/>
      <c r="G25" s="24"/>
      <c r="H25" s="24"/>
      <c r="I25" s="24"/>
      <c r="J25" s="54">
        <f>SUM(L13:L24)</f>
        <v>1012.5</v>
      </c>
      <c r="K25" s="54"/>
      <c r="L25" s="54"/>
      <c r="M25" s="16"/>
    </row>
    <row r="26" spans="2:13" ht="15">
      <c r="B26" s="1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6"/>
    </row>
    <row r="27" spans="2:13" ht="15">
      <c r="B27" s="12"/>
      <c r="C27" s="55" t="s">
        <v>32</v>
      </c>
      <c r="D27" s="55"/>
      <c r="E27" s="55"/>
      <c r="F27" s="55"/>
      <c r="G27" s="17"/>
      <c r="H27" s="17"/>
      <c r="I27" s="17"/>
      <c r="J27" s="17"/>
      <c r="K27" s="17"/>
      <c r="L27" s="17"/>
      <c r="M27" s="16"/>
    </row>
    <row r="28" spans="2:13" ht="15" customHeight="1">
      <c r="B28" s="12"/>
      <c r="C28" s="17" t="s">
        <v>33</v>
      </c>
      <c r="D28" s="17"/>
      <c r="E28" s="17"/>
      <c r="F28" s="17"/>
      <c r="G28" s="17"/>
      <c r="H28" s="17"/>
      <c r="I28" s="17"/>
      <c r="J28" s="17"/>
      <c r="K28" s="17"/>
      <c r="L28" s="17"/>
      <c r="M28" s="16"/>
    </row>
    <row r="29" spans="2:13" ht="15">
      <c r="B29" s="12"/>
      <c r="C29" s="25" t="s">
        <v>1</v>
      </c>
      <c r="D29" s="17"/>
      <c r="E29" s="17"/>
      <c r="F29" s="46">
        <v>0</v>
      </c>
      <c r="G29" s="17"/>
      <c r="H29" s="26" t="s">
        <v>10</v>
      </c>
      <c r="I29" s="17"/>
      <c r="J29" s="17"/>
      <c r="K29" s="17"/>
      <c r="L29" s="46">
        <v>0</v>
      </c>
      <c r="M29" s="16"/>
    </row>
    <row r="30" spans="2:13" ht="3" customHeight="1">
      <c r="B30" s="12"/>
      <c r="C30" s="25"/>
      <c r="D30" s="17"/>
      <c r="E30" s="17"/>
      <c r="F30" s="17"/>
      <c r="G30" s="17"/>
      <c r="H30" s="25"/>
      <c r="I30" s="17"/>
      <c r="J30" s="17"/>
      <c r="K30" s="17"/>
      <c r="L30" s="17"/>
      <c r="M30" s="16"/>
    </row>
    <row r="31" spans="2:13" ht="15">
      <c r="B31" s="12"/>
      <c r="C31" s="25" t="s">
        <v>0</v>
      </c>
      <c r="D31" s="17"/>
      <c r="E31" s="17"/>
      <c r="F31" s="46">
        <v>0</v>
      </c>
      <c r="G31" s="17"/>
      <c r="H31" s="26" t="s">
        <v>7</v>
      </c>
      <c r="I31" s="17"/>
      <c r="J31" s="17"/>
      <c r="K31" s="17"/>
      <c r="L31" s="46">
        <v>0</v>
      </c>
      <c r="M31" s="16"/>
    </row>
    <row r="32" spans="2:13" ht="3" customHeight="1">
      <c r="B32" s="12"/>
      <c r="C32" s="25"/>
      <c r="D32" s="17"/>
      <c r="E32" s="17"/>
      <c r="F32" s="17"/>
      <c r="G32" s="17"/>
      <c r="H32" s="26"/>
      <c r="I32" s="17"/>
      <c r="J32" s="17"/>
      <c r="K32" s="17"/>
      <c r="L32" s="17"/>
      <c r="M32" s="16"/>
    </row>
    <row r="33" spans="2:13" ht="15">
      <c r="B33" s="12"/>
      <c r="C33" s="25" t="s">
        <v>2</v>
      </c>
      <c r="D33" s="17"/>
      <c r="E33" s="17"/>
      <c r="F33" s="46">
        <v>0</v>
      </c>
      <c r="G33" s="17"/>
      <c r="H33" s="26" t="s">
        <v>29</v>
      </c>
      <c r="I33" s="17"/>
      <c r="J33" s="17"/>
      <c r="K33" s="17"/>
      <c r="L33" s="46">
        <v>0</v>
      </c>
      <c r="M33" s="16"/>
    </row>
    <row r="34" spans="2:13" ht="3" customHeight="1">
      <c r="B34" s="12"/>
      <c r="C34" s="25"/>
      <c r="D34" s="17"/>
      <c r="E34" s="17"/>
      <c r="F34" s="17"/>
      <c r="G34" s="17"/>
      <c r="H34" s="25"/>
      <c r="I34" s="17"/>
      <c r="J34" s="17"/>
      <c r="K34" s="17"/>
      <c r="L34" s="17"/>
      <c r="M34" s="16"/>
    </row>
    <row r="35" spans="2:13" ht="15">
      <c r="B35" s="12"/>
      <c r="C35" s="25" t="s">
        <v>26</v>
      </c>
      <c r="D35" s="17"/>
      <c r="E35" s="17"/>
      <c r="F35" s="46">
        <v>0</v>
      </c>
      <c r="G35" s="17"/>
      <c r="H35" s="26" t="s">
        <v>4</v>
      </c>
      <c r="I35" s="17"/>
      <c r="J35" s="17"/>
      <c r="K35" s="17"/>
      <c r="L35" s="46">
        <v>0</v>
      </c>
      <c r="M35" s="16"/>
    </row>
    <row r="36" spans="2:13" ht="3" customHeight="1">
      <c r="B36" s="12"/>
      <c r="C36" s="25"/>
      <c r="D36" s="17"/>
      <c r="E36" s="17"/>
      <c r="F36" s="17"/>
      <c r="G36" s="17"/>
      <c r="H36" s="25"/>
      <c r="I36" s="17"/>
      <c r="J36" s="17"/>
      <c r="K36" s="17"/>
      <c r="L36" s="17"/>
      <c r="M36" s="16"/>
    </row>
    <row r="37" spans="2:13" ht="15">
      <c r="B37" s="12"/>
      <c r="C37" s="25" t="s">
        <v>3</v>
      </c>
      <c r="D37" s="17"/>
      <c r="E37" s="17"/>
      <c r="F37" s="46">
        <v>0</v>
      </c>
      <c r="G37" s="17"/>
      <c r="H37" s="26" t="s">
        <v>31</v>
      </c>
      <c r="I37" s="17"/>
      <c r="J37" s="17"/>
      <c r="K37" s="17"/>
      <c r="L37" s="46">
        <v>0</v>
      </c>
      <c r="M37" s="16"/>
    </row>
    <row r="38" spans="2:13" ht="3" customHeight="1">
      <c r="B38" s="12"/>
      <c r="C38" s="25"/>
      <c r="D38" s="17"/>
      <c r="E38" s="17"/>
      <c r="F38" s="17"/>
      <c r="G38" s="17"/>
      <c r="H38" s="25"/>
      <c r="I38" s="17"/>
      <c r="J38" s="17"/>
      <c r="K38" s="17"/>
      <c r="L38" s="17"/>
      <c r="M38" s="16"/>
    </row>
    <row r="39" spans="2:13" ht="15">
      <c r="B39" s="12"/>
      <c r="C39" s="25" t="s">
        <v>27</v>
      </c>
      <c r="D39" s="17"/>
      <c r="E39" s="17"/>
      <c r="F39" s="46">
        <v>0</v>
      </c>
      <c r="G39" s="17"/>
      <c r="H39" s="26" t="s">
        <v>36</v>
      </c>
      <c r="I39" s="17"/>
      <c r="J39" s="17"/>
      <c r="K39" s="17"/>
      <c r="L39" s="46">
        <v>0</v>
      </c>
      <c r="M39" s="16"/>
    </row>
    <row r="40" spans="2:13" ht="3" customHeight="1">
      <c r="B40" s="12"/>
      <c r="C40" s="25"/>
      <c r="D40" s="17"/>
      <c r="E40" s="17"/>
      <c r="F40" s="17"/>
      <c r="G40" s="17"/>
      <c r="H40" s="25"/>
      <c r="I40" s="17"/>
      <c r="J40" s="17"/>
      <c r="K40" s="17"/>
      <c r="L40" s="17"/>
      <c r="M40" s="16"/>
    </row>
    <row r="41" spans="2:13" ht="15">
      <c r="B41" s="12"/>
      <c r="C41" s="25" t="s">
        <v>28</v>
      </c>
      <c r="D41" s="17"/>
      <c r="E41" s="17"/>
      <c r="F41" s="46">
        <v>0</v>
      </c>
      <c r="G41" s="17"/>
      <c r="H41" s="26" t="s">
        <v>30</v>
      </c>
      <c r="I41" s="17"/>
      <c r="J41" s="17"/>
      <c r="K41" s="17"/>
      <c r="L41" s="46">
        <v>0</v>
      </c>
      <c r="M41" s="16"/>
    </row>
    <row r="42" spans="2:13" ht="3" customHeight="1">
      <c r="B42" s="12"/>
      <c r="C42" s="25"/>
      <c r="D42" s="17"/>
      <c r="E42" s="17"/>
      <c r="F42" s="17"/>
      <c r="G42" s="17"/>
      <c r="H42" s="25"/>
      <c r="I42" s="17"/>
      <c r="J42" s="17"/>
      <c r="K42" s="17"/>
      <c r="L42" s="17"/>
      <c r="M42" s="16"/>
    </row>
    <row r="43" spans="2:13" ht="15">
      <c r="B43" s="12"/>
      <c r="C43" s="25" t="s">
        <v>6</v>
      </c>
      <c r="D43" s="17"/>
      <c r="E43" s="17"/>
      <c r="F43" s="46">
        <v>0</v>
      </c>
      <c r="G43" s="17"/>
      <c r="H43" s="26" t="s">
        <v>21</v>
      </c>
      <c r="I43" s="17"/>
      <c r="J43" s="17"/>
      <c r="K43" s="17"/>
      <c r="L43" s="46">
        <v>416.37</v>
      </c>
      <c r="M43" s="16"/>
    </row>
    <row r="44" spans="2:13" ht="3" customHeight="1">
      <c r="B44" s="12"/>
      <c r="C44" s="25"/>
      <c r="D44" s="17"/>
      <c r="E44" s="17"/>
      <c r="F44" s="17"/>
      <c r="G44" s="17"/>
      <c r="H44" s="17"/>
      <c r="I44" s="17"/>
      <c r="J44" s="17"/>
      <c r="K44" s="17"/>
      <c r="L44" s="17"/>
      <c r="M44" s="16"/>
    </row>
    <row r="45" spans="2:13" ht="15">
      <c r="B45" s="12"/>
      <c r="C45" s="25" t="s">
        <v>35</v>
      </c>
      <c r="D45" s="17"/>
      <c r="E45" s="17"/>
      <c r="F45" s="46">
        <v>0</v>
      </c>
      <c r="G45" s="17"/>
      <c r="H45" s="17"/>
      <c r="I45" s="17"/>
      <c r="J45" s="17"/>
      <c r="K45" s="17"/>
      <c r="L45" s="17"/>
      <c r="M45" s="16"/>
    </row>
    <row r="46" spans="2:13" ht="3" customHeight="1">
      <c r="B46" s="12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16"/>
    </row>
    <row r="47" spans="2:13" ht="15">
      <c r="B47" s="12"/>
      <c r="C47" s="25" t="s">
        <v>37</v>
      </c>
      <c r="D47" s="17"/>
      <c r="E47" s="17"/>
      <c r="F47" s="17"/>
      <c r="G47" s="17"/>
      <c r="H47" s="17"/>
      <c r="I47" s="17"/>
      <c r="J47" s="17"/>
      <c r="K47" s="17"/>
      <c r="L47" s="29">
        <f>SUM(F29:F46)+SUM(L29:L46)</f>
        <v>416.37</v>
      </c>
      <c r="M47" s="16"/>
    </row>
    <row r="48" spans="2:13" ht="15">
      <c r="B48" s="12"/>
      <c r="C48" s="30" t="s">
        <v>34</v>
      </c>
      <c r="D48" s="17"/>
      <c r="E48" s="17"/>
      <c r="F48" s="17"/>
      <c r="G48" s="17"/>
      <c r="H48" s="17"/>
      <c r="I48" s="17"/>
      <c r="J48" s="17"/>
      <c r="K48" s="17"/>
      <c r="L48" s="17"/>
      <c r="M48" s="16"/>
    </row>
    <row r="49" spans="2:13" ht="15">
      <c r="B49" s="12"/>
      <c r="C49" s="25" t="s">
        <v>5</v>
      </c>
      <c r="D49" s="17"/>
      <c r="E49" s="17"/>
      <c r="F49" s="17"/>
      <c r="G49" s="17"/>
      <c r="H49" s="17"/>
      <c r="I49" s="17"/>
      <c r="J49" s="17"/>
      <c r="K49" s="17"/>
      <c r="L49" s="46">
        <v>100.65</v>
      </c>
      <c r="M49" s="16"/>
    </row>
    <row r="50" spans="2:13" ht="3" customHeight="1">
      <c r="B50" s="12"/>
      <c r="C50" s="25"/>
      <c r="D50" s="17"/>
      <c r="E50" s="17"/>
      <c r="F50" s="17"/>
      <c r="G50" s="17"/>
      <c r="H50" s="17"/>
      <c r="I50" s="17"/>
      <c r="J50" s="17"/>
      <c r="K50" s="17"/>
      <c r="L50" s="17"/>
      <c r="M50" s="16"/>
    </row>
    <row r="51" spans="2:13" ht="15">
      <c r="B51" s="12"/>
      <c r="C51" s="25" t="s">
        <v>8</v>
      </c>
      <c r="D51" s="17"/>
      <c r="E51" s="17"/>
      <c r="F51" s="17"/>
      <c r="G51" s="17"/>
      <c r="H51" s="17"/>
      <c r="I51" s="17"/>
      <c r="J51" s="17"/>
      <c r="K51" s="17"/>
      <c r="L51" s="46">
        <v>0</v>
      </c>
      <c r="M51" s="16"/>
    </row>
    <row r="52" spans="2:13" ht="3" customHeight="1">
      <c r="B52" s="12"/>
      <c r="C52" s="25"/>
      <c r="D52" s="17"/>
      <c r="E52" s="17"/>
      <c r="F52" s="17"/>
      <c r="G52" s="17"/>
      <c r="H52" s="17"/>
      <c r="I52" s="17"/>
      <c r="J52" s="17"/>
      <c r="K52" s="17"/>
      <c r="L52" s="17"/>
      <c r="M52" s="16"/>
    </row>
    <row r="53" spans="2:13" ht="15">
      <c r="B53" s="12"/>
      <c r="C53" s="25" t="s">
        <v>9</v>
      </c>
      <c r="D53" s="17"/>
      <c r="E53" s="17"/>
      <c r="F53" s="17"/>
      <c r="G53" s="17"/>
      <c r="H53" s="17"/>
      <c r="I53" s="17"/>
      <c r="J53" s="17"/>
      <c r="K53" s="17"/>
      <c r="L53" s="46">
        <v>0</v>
      </c>
      <c r="M53" s="16"/>
    </row>
    <row r="54" spans="2:13" ht="3" customHeight="1">
      <c r="B54" s="12"/>
      <c r="C54" s="28"/>
      <c r="D54" s="28"/>
      <c r="E54" s="28"/>
      <c r="F54" s="28"/>
      <c r="G54" s="28"/>
      <c r="H54" s="28"/>
      <c r="I54" s="28"/>
      <c r="J54" s="28"/>
      <c r="K54" s="28"/>
      <c r="L54" s="31"/>
      <c r="M54" s="16"/>
    </row>
    <row r="55" spans="2:13" ht="15">
      <c r="B55" s="12"/>
      <c r="C55" s="17" t="s">
        <v>38</v>
      </c>
      <c r="D55" s="17"/>
      <c r="E55" s="17"/>
      <c r="F55" s="17"/>
      <c r="G55" s="17"/>
      <c r="H55" s="17"/>
      <c r="I55" s="17"/>
      <c r="J55" s="17"/>
      <c r="K55" s="17"/>
      <c r="L55" s="29">
        <f>SUM(L49:L54)</f>
        <v>100.65</v>
      </c>
      <c r="M55" s="16"/>
    </row>
    <row r="56" spans="2:13" ht="4.5" customHeight="1" thickBot="1">
      <c r="B56" s="1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6"/>
    </row>
    <row r="57" spans="2:13" ht="15.75" thickTop="1">
      <c r="B57" s="12"/>
      <c r="C57" s="32" t="s">
        <v>39</v>
      </c>
      <c r="D57" s="33"/>
      <c r="E57" s="33"/>
      <c r="F57" s="33"/>
      <c r="G57" s="33"/>
      <c r="H57" s="33"/>
      <c r="I57" s="33"/>
      <c r="J57" s="33"/>
      <c r="K57" s="33"/>
      <c r="L57" s="34">
        <f>L47+L55</f>
        <v>517.02</v>
      </c>
      <c r="M57" s="16"/>
    </row>
    <row r="58" spans="2:13" ht="9.75" customHeight="1" thickBot="1">
      <c r="B58" s="12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</row>
    <row r="59" spans="2:13" ht="19.5" customHeight="1">
      <c r="B59" s="12"/>
      <c r="C59" s="35" t="s">
        <v>42</v>
      </c>
      <c r="D59" s="36"/>
      <c r="E59" s="36"/>
      <c r="F59" s="36"/>
      <c r="G59" s="36"/>
      <c r="H59" s="36"/>
      <c r="I59" s="49">
        <f>J25-L57</f>
        <v>495.48</v>
      </c>
      <c r="J59" s="49"/>
      <c r="K59" s="49"/>
      <c r="L59" s="50"/>
      <c r="M59" s="16"/>
    </row>
    <row r="60" spans="2:13" ht="3" customHeight="1">
      <c r="B60" s="12"/>
      <c r="C60" s="12"/>
      <c r="D60" s="17"/>
      <c r="E60" s="17"/>
      <c r="F60" s="17"/>
      <c r="G60" s="17"/>
      <c r="H60" s="17"/>
      <c r="I60" s="17"/>
      <c r="J60" s="17"/>
      <c r="K60" s="17"/>
      <c r="L60" s="16"/>
      <c r="M60" s="16"/>
    </row>
    <row r="61" spans="2:13" ht="19.5" customHeight="1" thickBot="1">
      <c r="B61" s="12"/>
      <c r="C61" s="37" t="s">
        <v>41</v>
      </c>
      <c r="D61" s="38"/>
      <c r="E61" s="38"/>
      <c r="F61" s="38"/>
      <c r="G61" s="38"/>
      <c r="H61" s="38"/>
      <c r="I61" s="38"/>
      <c r="J61" s="51">
        <f>L6*I59</f>
        <v>2477.4</v>
      </c>
      <c r="K61" s="51"/>
      <c r="L61" s="52"/>
      <c r="M61" s="16"/>
    </row>
    <row r="62" spans="2:13" ht="4.5" customHeight="1" thickBot="1">
      <c r="B62" s="39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40"/>
    </row>
    <row r="63" spans="2:13" ht="1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ht="15">
      <c r="C64" s="5" t="s">
        <v>43</v>
      </c>
    </row>
    <row r="65" spans="5:12" ht="15">
      <c r="E65" s="41" t="s">
        <v>44</v>
      </c>
      <c r="F65" s="48">
        <v>0.03</v>
      </c>
      <c r="J65" s="41" t="s">
        <v>45</v>
      </c>
      <c r="L65" s="48">
        <v>0.025</v>
      </c>
    </row>
    <row r="66" ht="9.75" customHeight="1" thickBot="1"/>
    <row r="67" spans="2:13" ht="15">
      <c r="B67" s="8"/>
      <c r="C67" s="10"/>
      <c r="D67" s="10"/>
      <c r="E67" s="10"/>
      <c r="F67" s="42" t="s">
        <v>47</v>
      </c>
      <c r="G67" s="10"/>
      <c r="H67" s="10"/>
      <c r="I67" s="10"/>
      <c r="J67" s="42" t="s">
        <v>49</v>
      </c>
      <c r="K67" s="10"/>
      <c r="L67" s="10"/>
      <c r="M67" s="11"/>
    </row>
    <row r="68" spans="2:13" ht="15.75" thickBot="1">
      <c r="B68" s="12"/>
      <c r="C68" s="15" t="s">
        <v>50</v>
      </c>
      <c r="D68" s="13"/>
      <c r="E68" s="13"/>
      <c r="F68" s="15" t="s">
        <v>48</v>
      </c>
      <c r="G68" s="13"/>
      <c r="H68" s="13"/>
      <c r="I68" s="13"/>
      <c r="J68" s="15" t="s">
        <v>51</v>
      </c>
      <c r="K68" s="13"/>
      <c r="L68" s="13"/>
      <c r="M68" s="16"/>
    </row>
    <row r="69" spans="2:13" ht="15">
      <c r="B69" s="12"/>
      <c r="C69" s="43">
        <f>L8</f>
        <v>2012</v>
      </c>
      <c r="D69" s="17"/>
      <c r="E69" s="17"/>
      <c r="F69" s="21">
        <f>$J$61</f>
        <v>2477.4</v>
      </c>
      <c r="G69" s="17"/>
      <c r="H69" s="17"/>
      <c r="I69" s="17"/>
      <c r="J69" s="21">
        <f>F69*(1-$L$65)</f>
        <v>2415.465</v>
      </c>
      <c r="K69" s="17"/>
      <c r="L69" s="17"/>
      <c r="M69" s="16"/>
    </row>
    <row r="70" spans="2:13" ht="15">
      <c r="B70" s="12"/>
      <c r="C70" s="43">
        <f>C69+1</f>
        <v>2013</v>
      </c>
      <c r="D70" s="17"/>
      <c r="E70" s="17"/>
      <c r="F70" s="21">
        <f>$F69*(1+$F$65)</f>
        <v>2551.722</v>
      </c>
      <c r="G70" s="17"/>
      <c r="H70" s="17"/>
      <c r="I70" s="17"/>
      <c r="J70" s="21">
        <f aca="true" t="shared" si="0" ref="J70:J78">F70*(1-$L$65)</f>
        <v>2487.92895</v>
      </c>
      <c r="K70" s="17"/>
      <c r="L70" s="17"/>
      <c r="M70" s="16"/>
    </row>
    <row r="71" spans="2:13" ht="15">
      <c r="B71" s="12"/>
      <c r="C71" s="43">
        <f>C70+1</f>
        <v>2014</v>
      </c>
      <c r="D71" s="17"/>
      <c r="E71" s="17"/>
      <c r="F71" s="21">
        <f aca="true" t="shared" si="1" ref="F71:F78">$F70*(1+$F$65)</f>
        <v>2628.2736600000003</v>
      </c>
      <c r="G71" s="17"/>
      <c r="H71" s="17"/>
      <c r="I71" s="17"/>
      <c r="J71" s="21">
        <f t="shared" si="0"/>
        <v>2562.5668185000004</v>
      </c>
      <c r="K71" s="17"/>
      <c r="L71" s="17"/>
      <c r="M71" s="16"/>
    </row>
    <row r="72" spans="2:13" ht="15">
      <c r="B72" s="12"/>
      <c r="C72" s="43">
        <f aca="true" t="shared" si="2" ref="C72:C78">C71+1</f>
        <v>2015</v>
      </c>
      <c r="D72" s="17"/>
      <c r="E72" s="17"/>
      <c r="F72" s="21">
        <f t="shared" si="1"/>
        <v>2707.1218698000002</v>
      </c>
      <c r="G72" s="17"/>
      <c r="H72" s="17"/>
      <c r="I72" s="17"/>
      <c r="J72" s="21">
        <f t="shared" si="0"/>
        <v>2639.4438230550004</v>
      </c>
      <c r="K72" s="17"/>
      <c r="L72" s="17"/>
      <c r="M72" s="16"/>
    </row>
    <row r="73" spans="2:13" ht="15">
      <c r="B73" s="12"/>
      <c r="C73" s="43">
        <f t="shared" si="2"/>
        <v>2016</v>
      </c>
      <c r="D73" s="17"/>
      <c r="E73" s="17"/>
      <c r="F73" s="21">
        <f t="shared" si="1"/>
        <v>2788.3355258940005</v>
      </c>
      <c r="G73" s="17"/>
      <c r="H73" s="17"/>
      <c r="I73" s="17"/>
      <c r="J73" s="21">
        <f t="shared" si="0"/>
        <v>2718.6271377466505</v>
      </c>
      <c r="K73" s="17"/>
      <c r="L73" s="17"/>
      <c r="M73" s="16"/>
    </row>
    <row r="74" spans="2:13" ht="15">
      <c r="B74" s="12"/>
      <c r="C74" s="43">
        <f t="shared" si="2"/>
        <v>2017</v>
      </c>
      <c r="D74" s="17"/>
      <c r="E74" s="17"/>
      <c r="F74" s="21">
        <f t="shared" si="1"/>
        <v>2871.9855916708207</v>
      </c>
      <c r="G74" s="17"/>
      <c r="H74" s="17"/>
      <c r="I74" s="17"/>
      <c r="J74" s="21">
        <f t="shared" si="0"/>
        <v>2800.18595187905</v>
      </c>
      <c r="K74" s="17"/>
      <c r="L74" s="17"/>
      <c r="M74" s="16"/>
    </row>
    <row r="75" spans="2:13" ht="15">
      <c r="B75" s="12"/>
      <c r="C75" s="43">
        <f t="shared" si="2"/>
        <v>2018</v>
      </c>
      <c r="D75" s="17"/>
      <c r="E75" s="17"/>
      <c r="F75" s="21">
        <f t="shared" si="1"/>
        <v>2958.145159420945</v>
      </c>
      <c r="G75" s="17"/>
      <c r="H75" s="17"/>
      <c r="I75" s="17"/>
      <c r="J75" s="21">
        <f t="shared" si="0"/>
        <v>2884.1915304354216</v>
      </c>
      <c r="K75" s="17"/>
      <c r="L75" s="17"/>
      <c r="M75" s="16"/>
    </row>
    <row r="76" spans="2:13" ht="15">
      <c r="B76" s="12"/>
      <c r="C76" s="43">
        <f t="shared" si="2"/>
        <v>2019</v>
      </c>
      <c r="D76" s="17"/>
      <c r="E76" s="17"/>
      <c r="F76" s="21">
        <f t="shared" si="1"/>
        <v>3046.8895142035735</v>
      </c>
      <c r="G76" s="17"/>
      <c r="H76" s="17"/>
      <c r="I76" s="17"/>
      <c r="J76" s="21">
        <f t="shared" si="0"/>
        <v>2970.717276348484</v>
      </c>
      <c r="K76" s="17"/>
      <c r="L76" s="17"/>
      <c r="M76" s="16"/>
    </row>
    <row r="77" spans="2:13" ht="15">
      <c r="B77" s="12"/>
      <c r="C77" s="43">
        <f t="shared" si="2"/>
        <v>2020</v>
      </c>
      <c r="D77" s="17"/>
      <c r="E77" s="17"/>
      <c r="F77" s="21">
        <f t="shared" si="1"/>
        <v>3138.296199629681</v>
      </c>
      <c r="G77" s="17"/>
      <c r="H77" s="17"/>
      <c r="I77" s="17"/>
      <c r="J77" s="21">
        <f t="shared" si="0"/>
        <v>3059.838794638939</v>
      </c>
      <c r="K77" s="17"/>
      <c r="L77" s="17"/>
      <c r="M77" s="16"/>
    </row>
    <row r="78" spans="2:13" ht="15">
      <c r="B78" s="12"/>
      <c r="C78" s="43">
        <f t="shared" si="2"/>
        <v>2021</v>
      </c>
      <c r="D78" s="17"/>
      <c r="E78" s="17"/>
      <c r="F78" s="21">
        <f t="shared" si="1"/>
        <v>3232.4450856185713</v>
      </c>
      <c r="G78" s="17"/>
      <c r="H78" s="17"/>
      <c r="I78" s="17"/>
      <c r="J78" s="21">
        <f t="shared" si="0"/>
        <v>3151.6339584781067</v>
      </c>
      <c r="K78" s="17"/>
      <c r="L78" s="17"/>
      <c r="M78" s="16"/>
    </row>
    <row r="79" spans="2:13" ht="3" customHeight="1" thickBot="1">
      <c r="B79" s="1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6"/>
    </row>
    <row r="80" spans="2:13" ht="15.75" thickTop="1">
      <c r="B80" s="12"/>
      <c r="C80" s="44" t="s">
        <v>54</v>
      </c>
      <c r="D80" s="44"/>
      <c r="E80" s="44"/>
      <c r="F80" s="45">
        <f>SUM(F69:F79)</f>
        <v>28400.614606237592</v>
      </c>
      <c r="G80" s="44"/>
      <c r="H80" s="44"/>
      <c r="I80" s="44"/>
      <c r="J80" s="45">
        <f>SUM(J69:J79)</f>
        <v>27690.59924108165</v>
      </c>
      <c r="K80" s="44"/>
      <c r="L80" s="44"/>
      <c r="M80" s="16"/>
    </row>
    <row r="81" spans="2:13" ht="9.75" customHeight="1" thickBot="1">
      <c r="B81" s="3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40"/>
    </row>
  </sheetData>
  <sheetProtection password="CA5F" sheet="1"/>
  <mergeCells count="5">
    <mergeCell ref="I59:L59"/>
    <mergeCell ref="J61:L61"/>
    <mergeCell ref="C2:H2"/>
    <mergeCell ref="J25:L25"/>
    <mergeCell ref="C27:F27"/>
  </mergeCells>
  <printOptions horizontalCentered="1"/>
  <pageMargins left="0.75" right="0.75" top="1" bottom="1" header="0.5" footer="0.5"/>
  <pageSetup fitToHeight="1" fitToWidth="1" orientation="portrait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Agricultural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 Dalsted</dc:creator>
  <cp:keywords/>
  <dc:description/>
  <cp:lastModifiedBy>Kellie Clark</cp:lastModifiedBy>
  <cp:lastPrinted>2012-10-29T18:25:48Z</cp:lastPrinted>
  <dcterms:created xsi:type="dcterms:W3CDTF">2008-01-11T17:56:58Z</dcterms:created>
  <dcterms:modified xsi:type="dcterms:W3CDTF">2012-10-31T16:53:11Z</dcterms:modified>
  <cp:category/>
  <cp:version/>
  <cp:contentType/>
  <cp:contentStatus/>
</cp:coreProperties>
</file>