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3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<sst xmlns="http://schemas.openxmlformats.org/spreadsheetml/2006/main" count="37" uniqueCount="28">
  <si>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Price</t>
  </si>
  <si>
    <t>Strike</t>
  </si>
  <si>
    <t>Prices</t>
  </si>
  <si>
    <t>Option</t>
  </si>
  <si>
    <t>Premiums</t>
  </si>
  <si>
    <t>Interest</t>
  </si>
  <si>
    <t>Costs</t>
  </si>
  <si>
    <t>Commission</t>
  </si>
  <si>
    <t>Fees</t>
  </si>
  <si>
    <t>Local</t>
  </si>
  <si>
    <t>Basis</t>
  </si>
  <si>
    <t>Selling</t>
  </si>
  <si>
    <t>Minimum</t>
  </si>
  <si>
    <t>Calculated Asking Price:</t>
  </si>
  <si>
    <t>Interest Rate:</t>
  </si>
  <si>
    <t>Put Option Calculation Worksheet</t>
  </si>
  <si>
    <t>Estimated</t>
  </si>
  <si>
    <t>Realized</t>
  </si>
  <si>
    <t>Value</t>
  </si>
  <si>
    <t>Net Price</t>
  </si>
  <si>
    <t>Received</t>
  </si>
  <si>
    <t>Futures Price</t>
  </si>
  <si>
    <t>Options Month</t>
  </si>
  <si>
    <t>Date:</t>
  </si>
  <si>
    <t>Futures</t>
  </si>
  <si>
    <t>Commission Fees:</t>
  </si>
  <si>
    <t>On-line - As little as $8.00 per transaction</t>
  </si>
  <si>
    <t>Broker - $35 to $50 per transaction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</si>
</sst>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53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u val="single"/>
      <sz val="16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30"/>
      <name val="Calibri"/>
      <family val="2"/>
    </font>
    <font>
      <b/>
      <sz val="16"/>
      <color indexed="6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24"/>
      <color theme="1"/>
      <name val="Calibri"/>
      <family val="2"/>
    </font>
    <font>
      <b/>
      <sz val="16"/>
      <color rgb="FF0070C0"/>
      <name val="Calibri"/>
      <family val="2"/>
    </font>
    <font>
      <b/>
      <sz val="16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4" fontId="48" fillId="0" borderId="0" xfId="44" applyFont="1" applyAlignment="1">
      <alignment/>
    </xf>
    <xf numFmtId="164" fontId="48" fillId="0" borderId="10" xfId="44" applyNumberFormat="1" applyFont="1" applyBorder="1" applyAlignment="1">
      <alignment/>
    </xf>
    <xf numFmtId="164" fontId="48" fillId="0" borderId="0" xfId="44" applyNumberFormat="1" applyFont="1" applyAlignment="1">
      <alignment/>
    </xf>
    <xf numFmtId="164" fontId="48" fillId="0" borderId="10" xfId="0" applyNumberFormat="1" applyFont="1" applyBorder="1" applyAlignment="1">
      <alignment/>
    </xf>
    <xf numFmtId="164" fontId="23" fillId="0" borderId="10" xfId="44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164" fontId="51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23" fillId="0" borderId="0" xfId="44" applyNumberFormat="1" applyFont="1" applyBorder="1" applyAlignment="1">
      <alignment/>
    </xf>
    <xf numFmtId="164" fontId="48" fillId="0" borderId="0" xfId="44" applyNumberFormat="1" applyFont="1" applyBorder="1" applyAlignment="1">
      <alignment/>
    </xf>
    <xf numFmtId="164" fontId="49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164" fontId="52" fillId="0" borderId="0" xfId="44" applyNumberFormat="1" applyFont="1" applyAlignment="1" applyProtection="1">
      <alignment/>
      <protection locked="0"/>
    </xf>
    <xf numFmtId="10" fontId="52" fillId="0" borderId="0" xfId="0" applyNumberFormat="1" applyFont="1" applyAlignment="1" applyProtection="1">
      <alignment/>
      <protection locked="0"/>
    </xf>
    <xf numFmtId="164" fontId="51" fillId="0" borderId="10" xfId="0" applyNumberFormat="1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164" fontId="51" fillId="0" borderId="10" xfId="44" applyNumberFormat="1" applyFont="1" applyBorder="1" applyAlignment="1" applyProtection="1">
      <alignment/>
      <protection locked="0"/>
    </xf>
    <xf numFmtId="44" fontId="48" fillId="0" borderId="0" xfId="44" applyFont="1" applyAlignment="1" applyProtection="1">
      <alignment/>
      <protection locked="0"/>
    </xf>
    <xf numFmtId="164" fontId="52" fillId="0" borderId="0" xfId="0" applyNumberFormat="1" applyFont="1" applyAlignment="1" applyProtection="1">
      <alignment/>
      <protection locked="0"/>
    </xf>
    <xf numFmtId="164" fontId="23" fillId="0" borderId="10" xfId="0" applyNumberFormat="1" applyFont="1" applyBorder="1" applyAlignment="1">
      <alignment/>
    </xf>
    <xf numFmtId="164" fontId="52" fillId="0" borderId="10" xfId="0" applyNumberFormat="1" applyFont="1" applyBorder="1" applyAlignment="1" applyProtection="1">
      <alignment/>
      <protection locked="0"/>
    </xf>
    <xf numFmtId="166" fontId="52" fillId="0" borderId="0" xfId="0" applyNumberFormat="1" applyFont="1" applyAlignment="1" applyProtection="1">
      <alignment/>
      <protection locked="0"/>
    </xf>
    <xf numFmtId="164" fontId="23" fillId="0" borderId="11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0" zoomScaleNormal="130" zoomScalePageLayoutView="0" workbookViewId="0" topLeftCell="A1">
      <selection activeCell="B23" sqref="B23"/>
    </sheetView>
  </sheetViews>
  <sheetFormatPr defaultColWidth="9.140625" defaultRowHeight="15"/>
  <cols>
    <col min="1" max="1" width="2.00390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4.00390625" style="0" customWidth="1"/>
    <col min="7" max="7" width="2.00390625" style="0" customWidth="1"/>
    <col min="8" max="8" width="13.71093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5.00390625" style="0" customWidth="1"/>
    <col min="13" max="13" width="2.00390625" style="0" customWidth="1"/>
    <col min="14" max="14" width="14.00390625" style="0" customWidth="1"/>
    <col min="15" max="15" width="2.00390625" style="0" customWidth="1"/>
    <col min="16" max="16" width="14.00390625" style="0" customWidth="1"/>
  </cols>
  <sheetData>
    <row r="1" ht="31.5">
      <c r="F1" s="12" t="s">
        <v>15</v>
      </c>
    </row>
    <row r="3" spans="2:16" ht="21">
      <c r="B3" s="9" t="s">
        <v>23</v>
      </c>
      <c r="C3" s="9"/>
      <c r="D3" s="9"/>
      <c r="E3" s="9"/>
      <c r="F3" s="28">
        <v>40469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1">
      <c r="B4" s="9" t="s">
        <v>13</v>
      </c>
      <c r="C4" s="2"/>
      <c r="D4" s="2"/>
      <c r="E4" s="2"/>
      <c r="F4" s="19">
        <v>100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21">
      <c r="B5" s="9" t="s">
        <v>21</v>
      </c>
      <c r="C5" s="2"/>
      <c r="D5" s="2"/>
      <c r="E5" s="2"/>
      <c r="F5" s="19">
        <v>110.8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21">
      <c r="B6" s="9" t="s">
        <v>22</v>
      </c>
      <c r="C6" s="9"/>
      <c r="D6" s="9"/>
      <c r="E6" s="9"/>
      <c r="F6" s="28">
        <v>40507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21">
      <c r="B7" s="9" t="s">
        <v>14</v>
      </c>
      <c r="C7" s="9"/>
      <c r="D7" s="9"/>
      <c r="E7" s="9"/>
      <c r="F7" s="20">
        <v>0.07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2:14" ht="21">
      <c r="B8" s="2"/>
      <c r="C8" s="2"/>
      <c r="D8" s="2"/>
      <c r="E8" s="2"/>
      <c r="F8" s="2"/>
      <c r="G8" s="2"/>
      <c r="H8" s="2"/>
      <c r="I8" s="2"/>
      <c r="J8" s="2"/>
      <c r="K8" s="2"/>
      <c r="L8" s="10" t="s">
        <v>16</v>
      </c>
      <c r="M8" s="2"/>
      <c r="N8" s="10" t="s">
        <v>12</v>
      </c>
    </row>
    <row r="9" spans="2:14" ht="21">
      <c r="B9" s="10" t="s">
        <v>24</v>
      </c>
      <c r="C9" s="10"/>
      <c r="D9" s="10" t="s">
        <v>1</v>
      </c>
      <c r="E9" s="2"/>
      <c r="F9" s="10" t="s">
        <v>3</v>
      </c>
      <c r="G9" s="2"/>
      <c r="H9" s="10" t="s">
        <v>5</v>
      </c>
      <c r="I9" s="2"/>
      <c r="J9" s="10" t="s">
        <v>7</v>
      </c>
      <c r="K9" s="2"/>
      <c r="L9" s="10" t="s">
        <v>9</v>
      </c>
      <c r="M9" s="2"/>
      <c r="N9" s="10" t="s">
        <v>11</v>
      </c>
    </row>
    <row r="10" spans="2:14" ht="21">
      <c r="B10" s="11" t="s">
        <v>0</v>
      </c>
      <c r="C10" s="11"/>
      <c r="D10" s="11" t="s">
        <v>2</v>
      </c>
      <c r="E10" s="2"/>
      <c r="F10" s="11" t="s">
        <v>4</v>
      </c>
      <c r="G10" s="2"/>
      <c r="H10" s="11" t="s">
        <v>6</v>
      </c>
      <c r="I10" s="2"/>
      <c r="J10" s="11" t="s">
        <v>8</v>
      </c>
      <c r="K10" s="2"/>
      <c r="L10" s="11" t="s">
        <v>10</v>
      </c>
      <c r="M10" s="2"/>
      <c r="N10" s="11" t="s">
        <v>0</v>
      </c>
    </row>
    <row r="11" ht="6.75" customHeight="1"/>
    <row r="12" spans="2:14" ht="21">
      <c r="B12" s="29">
        <f>F5</f>
        <v>110.8</v>
      </c>
      <c r="C12" s="2"/>
      <c r="D12" s="21">
        <v>106</v>
      </c>
      <c r="E12" s="22"/>
      <c r="F12" s="21">
        <v>0.875</v>
      </c>
      <c r="H12" s="7">
        <f>F12*$F$7*($F$6-$F$3)/365</f>
        <v>0.006376712328767123</v>
      </c>
      <c r="I12" s="6"/>
      <c r="J12" s="23">
        <v>0.2</v>
      </c>
      <c r="K12" s="24"/>
      <c r="L12" s="23">
        <v>10</v>
      </c>
      <c r="M12" s="2"/>
      <c r="N12" s="7">
        <f>D12-F12-H12-J12+L12</f>
        <v>114.91862328767122</v>
      </c>
    </row>
    <row r="13" spans="2:14" ht="21">
      <c r="B13" s="30"/>
      <c r="C13" s="2"/>
      <c r="D13" s="21">
        <v>108</v>
      </c>
      <c r="E13" s="22"/>
      <c r="F13" s="21">
        <v>1.35</v>
      </c>
      <c r="H13" s="7">
        <f>F13*$F$7*($F$6-$F$3)/365</f>
        <v>0.009838356164383564</v>
      </c>
      <c r="I13" s="6"/>
      <c r="J13" s="8">
        <f>$J$12</f>
        <v>0.2</v>
      </c>
      <c r="K13" s="4"/>
      <c r="L13" s="5">
        <f>$L$12</f>
        <v>10</v>
      </c>
      <c r="M13" s="2"/>
      <c r="N13" s="7">
        <f>D13-F13-H13-J13+L13</f>
        <v>116.44016164383562</v>
      </c>
    </row>
    <row r="14" spans="2:14" ht="21">
      <c r="B14" s="2"/>
      <c r="C14" s="2"/>
      <c r="D14" s="21">
        <v>110</v>
      </c>
      <c r="E14" s="22"/>
      <c r="F14" s="21">
        <v>2.2</v>
      </c>
      <c r="H14" s="7">
        <f>F14*$F$7*($F$6-$F$3)/365</f>
        <v>0.01603287671232877</v>
      </c>
      <c r="I14" s="6"/>
      <c r="J14" s="8">
        <f>$J$12</f>
        <v>0.2</v>
      </c>
      <c r="K14" s="4"/>
      <c r="L14" s="5">
        <f>$L$12</f>
        <v>10</v>
      </c>
      <c r="M14" s="2"/>
      <c r="N14" s="7">
        <f>D14-F14-H14-J14+L14</f>
        <v>117.58396712328766</v>
      </c>
    </row>
    <row r="15" spans="2:14" ht="21">
      <c r="B15" s="2"/>
      <c r="C15" s="2"/>
      <c r="D15" s="21">
        <v>112</v>
      </c>
      <c r="E15" s="22"/>
      <c r="F15" s="21">
        <v>3.43</v>
      </c>
      <c r="H15" s="7">
        <f>F15*$F$7*($F$6-$F$3)/365</f>
        <v>0.024996712328767125</v>
      </c>
      <c r="I15" s="6"/>
      <c r="J15" s="8">
        <f>$J$12</f>
        <v>0.2</v>
      </c>
      <c r="K15" s="4"/>
      <c r="L15" s="5">
        <f>$L$12</f>
        <v>10</v>
      </c>
      <c r="M15" s="2"/>
      <c r="N15" s="7">
        <f>D15-F15-H15-J15+L15</f>
        <v>118.34500328767122</v>
      </c>
    </row>
    <row r="16" spans="2:14" ht="21">
      <c r="B16" s="2"/>
      <c r="C16" s="2"/>
      <c r="D16" s="21">
        <v>114</v>
      </c>
      <c r="E16" s="22"/>
      <c r="F16" s="21">
        <v>4.93</v>
      </c>
      <c r="H16" s="7">
        <f>F16*$F$7*($F$6-$F$3)/365</f>
        <v>0.03592821917808219</v>
      </c>
      <c r="I16" s="6"/>
      <c r="J16" s="8">
        <f>$J$12</f>
        <v>0.2</v>
      </c>
      <c r="K16" s="4"/>
      <c r="L16" s="5">
        <f>$L$12</f>
        <v>10</v>
      </c>
      <c r="M16" s="2"/>
      <c r="N16" s="7">
        <f>D16-F16-H16-J16+L16</f>
        <v>118.8340717808219</v>
      </c>
    </row>
    <row r="17" spans="2:16" ht="21">
      <c r="B17" s="2"/>
      <c r="C17" s="2"/>
      <c r="D17" s="2"/>
      <c r="E17" s="2"/>
      <c r="F17" s="13"/>
      <c r="G17" s="3"/>
      <c r="H17" s="13"/>
      <c r="J17" s="14"/>
      <c r="K17" s="6"/>
      <c r="L17" s="15"/>
      <c r="M17" s="4"/>
      <c r="N17" s="16"/>
      <c r="O17" s="2"/>
      <c r="P17" s="14"/>
    </row>
    <row r="18" spans="2:6" ht="21">
      <c r="B18" s="10"/>
      <c r="F18" s="1"/>
    </row>
    <row r="19" spans="2:12" ht="21">
      <c r="B19" s="10" t="s">
        <v>24</v>
      </c>
      <c r="D19" s="10" t="s">
        <v>1</v>
      </c>
      <c r="F19" s="18" t="s">
        <v>17</v>
      </c>
      <c r="H19" s="10" t="s">
        <v>3</v>
      </c>
      <c r="J19" s="10" t="s">
        <v>3</v>
      </c>
      <c r="L19" s="10" t="s">
        <v>19</v>
      </c>
    </row>
    <row r="20" spans="2:12" ht="21">
      <c r="B20" s="11" t="s">
        <v>0</v>
      </c>
      <c r="D20" s="11" t="s">
        <v>2</v>
      </c>
      <c r="F20" s="17" t="s">
        <v>10</v>
      </c>
      <c r="H20" s="11" t="s">
        <v>18</v>
      </c>
      <c r="J20" s="11" t="s">
        <v>6</v>
      </c>
      <c r="L20" s="11" t="s">
        <v>20</v>
      </c>
    </row>
    <row r="21" ht="7.5" customHeight="1">
      <c r="F21" s="1"/>
    </row>
    <row r="22" spans="2:12" ht="21">
      <c r="B22" s="25">
        <v>88</v>
      </c>
      <c r="D22" s="26">
        <f>D12</f>
        <v>106</v>
      </c>
      <c r="F22" s="27">
        <v>10</v>
      </c>
      <c r="H22" s="7">
        <f>IF(($B$22)&gt;D22,0,(D22-($B$22)))</f>
        <v>18</v>
      </c>
      <c r="J22" s="7">
        <f>F12+H12+J12</f>
        <v>1.0813767123287672</v>
      </c>
      <c r="L22" s="7">
        <f>$B$22+F22+H22-J22</f>
        <v>114.91862328767124</v>
      </c>
    </row>
    <row r="23" spans="4:12" ht="21">
      <c r="D23" s="26">
        <f>D13</f>
        <v>108</v>
      </c>
      <c r="F23" s="7">
        <f>F22</f>
        <v>10</v>
      </c>
      <c r="H23" s="7">
        <f>IF(($B$22)&gt;D23,0,(D23-($B$22)))</f>
        <v>20</v>
      </c>
      <c r="J23" s="7">
        <f>F13+H13+J13</f>
        <v>1.5598383561643836</v>
      </c>
      <c r="L23" s="7">
        <f>$B$22+F23+H23-J23</f>
        <v>116.44016164383562</v>
      </c>
    </row>
    <row r="24" spans="4:12" ht="21">
      <c r="D24" s="26">
        <f>D14</f>
        <v>110</v>
      </c>
      <c r="F24" s="7">
        <f>F23</f>
        <v>10</v>
      </c>
      <c r="H24" s="7">
        <f>IF(($B$22)&gt;D24,0,(D24-($B$22)))</f>
        <v>22</v>
      </c>
      <c r="J24" s="7">
        <f>F14+H14+J14</f>
        <v>2.416032876712329</v>
      </c>
      <c r="L24" s="7">
        <f>$B$22+F24+H24-J24</f>
        <v>117.58396712328766</v>
      </c>
    </row>
    <row r="25" spans="4:12" ht="21">
      <c r="D25" s="26">
        <f>D15</f>
        <v>112</v>
      </c>
      <c r="F25" s="7">
        <f>F24</f>
        <v>10</v>
      </c>
      <c r="H25" s="7">
        <f>IF(($B$22)&gt;D25,0,(D25-($B$22)))</f>
        <v>24</v>
      </c>
      <c r="J25" s="7">
        <f>F15+H15+J15</f>
        <v>3.6549967123287677</v>
      </c>
      <c r="L25" s="7">
        <f>$B$22+F25+H25-J25</f>
        <v>118.34500328767123</v>
      </c>
    </row>
    <row r="26" spans="4:12" ht="21">
      <c r="D26" s="26">
        <f>D16</f>
        <v>114</v>
      </c>
      <c r="F26" s="7">
        <f>F25</f>
        <v>10</v>
      </c>
      <c r="H26" s="7">
        <f>IF(($B$22)&gt;D26,0,(D26-($B$22)))</f>
        <v>26</v>
      </c>
      <c r="J26" s="7">
        <f>F16+H16+J16</f>
        <v>5.165928219178082</v>
      </c>
      <c r="L26" s="7">
        <f>$B$22+F26+H26-J26</f>
        <v>118.83407178082192</v>
      </c>
    </row>
    <row r="28" ht="15">
      <c r="A28" t="s">
        <v>25</v>
      </c>
    </row>
    <row r="29" ht="15">
      <c r="B29" t="s">
        <v>27</v>
      </c>
    </row>
    <row r="30" ht="15">
      <c r="B30" t="s">
        <v>26</v>
      </c>
    </row>
  </sheetData>
  <sheetProtection/>
  <mergeCells count="1">
    <mergeCell ref="B12:B13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CSUEXT</dc:creator>
  <cp:keywords/>
  <dc:description/>
  <cp:lastModifiedBy>Cooperative Extension</cp:lastModifiedBy>
  <cp:lastPrinted>2009-06-17T21:56:11Z</cp:lastPrinted>
  <dcterms:created xsi:type="dcterms:W3CDTF">2009-06-17T19:08:34Z</dcterms:created>
  <dcterms:modified xsi:type="dcterms:W3CDTF">2010-10-21T15:25:45Z</dcterms:modified>
  <cp:category/>
  <cp:version/>
  <cp:contentType/>
  <cp:contentStatus/>
</cp:coreProperties>
</file>