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ie Clark\Desktop\ABM\"/>
    </mc:Choice>
  </mc:AlternateContent>
  <bookViews>
    <workbookView xWindow="0" yWindow="0" windowWidth="18720" windowHeight="7275"/>
  </bookViews>
  <sheets>
    <sheet name="Sheet1" sheetId="1" r:id="rId1"/>
  </sheets>
  <definedNames>
    <definedName name="_xlnm.Print_Area" localSheetId="0">Sheet1!$B$2:$I$50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4" i="1"/>
  <c r="I27" i="1"/>
  <c r="I20" i="1"/>
  <c r="G38" i="1" l="1"/>
  <c r="F25" i="1"/>
  <c r="F24" i="1"/>
  <c r="E18" i="1"/>
  <c r="G31" i="1" l="1"/>
  <c r="G32" i="1"/>
  <c r="G30" i="1"/>
  <c r="G34" i="1" s="1"/>
  <c r="G17" i="1" l="1"/>
  <c r="H17" i="1" s="1"/>
  <c r="G16" i="1" l="1"/>
  <c r="D48" i="1"/>
  <c r="D50" i="1" s="1"/>
  <c r="G45" i="1"/>
  <c r="H45" i="1" s="1"/>
  <c r="H38" i="1"/>
  <c r="H32" i="1"/>
  <c r="H31" i="1"/>
  <c r="G25" i="1"/>
  <c r="G24" i="1"/>
  <c r="G23" i="1"/>
  <c r="H23" i="1" s="1"/>
  <c r="G22" i="1"/>
  <c r="I11" i="1"/>
  <c r="G8" i="1"/>
  <c r="G11" i="1" s="1"/>
  <c r="H24" i="1" l="1"/>
  <c r="G27" i="1"/>
  <c r="H27" i="1" s="1"/>
  <c r="H25" i="1"/>
  <c r="H16" i="1"/>
  <c r="G18" i="1"/>
  <c r="G20" i="1" s="1"/>
  <c r="H34" i="1"/>
  <c r="I28" i="1"/>
  <c r="I35" i="1" s="1"/>
  <c r="I36" i="1" s="1"/>
  <c r="D46" i="1"/>
  <c r="D47" i="1"/>
  <c r="D49" i="1"/>
  <c r="F45" i="1"/>
  <c r="H30" i="1"/>
  <c r="H8" i="1"/>
  <c r="E45" i="1"/>
  <c r="I45" i="1"/>
  <c r="H22" i="1"/>
  <c r="H18" i="1" l="1"/>
  <c r="G28" i="1"/>
  <c r="G35" i="1" l="1"/>
  <c r="G36" i="1" s="1"/>
  <c r="G40" i="1" s="1"/>
  <c r="H20" i="1"/>
  <c r="H28" i="1"/>
  <c r="G46" i="1"/>
  <c r="H48" i="1"/>
  <c r="E46" i="1" l="1"/>
  <c r="E48" i="1"/>
  <c r="I49" i="1"/>
  <c r="F47" i="1"/>
  <c r="E47" i="1"/>
  <c r="H46" i="1"/>
  <c r="F48" i="1"/>
  <c r="E50" i="1"/>
  <c r="G47" i="1"/>
  <c r="I46" i="1"/>
  <c r="I47" i="1"/>
  <c r="F50" i="1"/>
  <c r="H47" i="1"/>
  <c r="G48" i="1"/>
  <c r="E49" i="1"/>
  <c r="H50" i="1"/>
  <c r="F49" i="1"/>
  <c r="H49" i="1"/>
  <c r="H35" i="1"/>
  <c r="I48" i="1"/>
  <c r="I50" i="1"/>
  <c r="G49" i="1"/>
  <c r="G50" i="1"/>
  <c r="F46" i="1"/>
  <c r="H40" i="1"/>
  <c r="H36" i="1"/>
</calcChain>
</file>

<file path=xl/sharedStrings.xml><?xml version="1.0" encoding="utf-8"?>
<sst xmlns="http://schemas.openxmlformats.org/spreadsheetml/2006/main" count="59" uniqueCount="49">
  <si>
    <t xml:space="preserve"> </t>
  </si>
  <si>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</si>
  <si>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</si>
  <si>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</si>
  <si>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</si>
  <si>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</si>
  <si>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</si>
  <si>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</si>
  <si>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 xml:space="preserve">PER TON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</si>
  <si>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</si>
  <si>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</si>
  <si>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</si>
  <si>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</si>
  <si>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</si>
  <si>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</si>
  <si>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</si>
  <si>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lbs</t>
  </si>
  <si>
    <t>Custom Application</t>
  </si>
  <si>
    <t>dollars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</si>
  <si>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</si>
  <si>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</si>
  <si>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</si>
  <si>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</si>
  <si>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</si>
  <si>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</si>
  <si>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</si>
  <si>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</si>
  <si>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</si>
  <si>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</si>
  <si>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</si>
  <si>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</si>
  <si>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</si>
  <si>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</si>
  <si>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</si>
  <si>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PRICES ($/ton)</t>
  </si>
  <si>
    <t>ALTERNATIVE YIELDS</t>
  </si>
  <si>
    <t>Western - Grass Hay</t>
  </si>
  <si>
    <t xml:space="preserve">Rake </t>
  </si>
  <si>
    <t>bale</t>
  </si>
  <si>
    <t>Land ($2,500 @ 4%)</t>
  </si>
  <si>
    <t>Fertilizer</t>
  </si>
  <si>
    <t xml:space="preserve">Swath </t>
  </si>
  <si>
    <t>Grass Hay</t>
  </si>
  <si>
    <t xml:space="preserve">  </t>
  </si>
  <si>
    <t>ton</t>
  </si>
  <si>
    <t>Other</t>
  </si>
  <si>
    <t>Interest Expense (6 months @ 7.5%)</t>
  </si>
  <si>
    <t>Bale (rounds)</t>
  </si>
  <si>
    <t>TONS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</si>
</sst>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40" fontId="2" fillId="0" borderId="0" xfId="0" applyNumberFormat="1" applyFont="1" applyAlignment="1">
      <alignment horizontal="center" vertical="center"/>
    </xf>
    <xf numFmtId="0" fontId="1" fillId="3" borderId="13" xfId="2" applyBorder="1" applyAlignment="1" applyProtection="1">
      <alignment horizontal="center" vertical="center"/>
      <protection locked="0"/>
    </xf>
    <xf numFmtId="8" fontId="1" fillId="3" borderId="13" xfId="2" applyNumberFormat="1" applyBorder="1" applyAlignment="1" applyProtection="1">
      <alignment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1</xdr:row>
      <xdr:rowOff>979653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10325" cy="979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abSelected="1" zoomScaleNormal="100" workbookViewId="0">
      <selection activeCell="G17" sqref="G17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1" spans="2:13" x14ac:dyDescent="0.25">
      <c r="J1" s="1" t="s">
        <v>0</v>
      </c>
    </row>
    <row r="2" spans="2:13" ht="78" customHeight="1" x14ac:dyDescent="0.25"/>
    <row r="3" spans="2:13" ht="5.0999999999999996" customHeight="1" x14ac:dyDescent="0.25"/>
    <row r="4" spans="2:13" ht="20.100000000000001" customHeight="1" x14ac:dyDescent="0.25">
      <c r="B4" s="71" t="s">
        <v>36</v>
      </c>
      <c r="C4" s="71"/>
      <c r="D4" s="71"/>
      <c r="E4" s="71"/>
      <c r="F4" s="71"/>
      <c r="G4" s="71"/>
      <c r="H4" s="71"/>
      <c r="I4" s="2">
        <v>2017</v>
      </c>
    </row>
    <row r="5" spans="2:13" ht="20.100000000000001" customHeight="1" x14ac:dyDescent="0.25">
      <c r="B5" s="3" t="s">
        <v>1</v>
      </c>
    </row>
    <row r="6" spans="2:13" x14ac:dyDescent="0.25">
      <c r="B6" s="4" t="s">
        <v>2</v>
      </c>
      <c r="C6" s="4"/>
      <c r="D6" s="5"/>
      <c r="E6" s="5"/>
      <c r="F6" s="5"/>
      <c r="G6" s="5"/>
      <c r="H6" s="5"/>
      <c r="I6" s="5"/>
    </row>
    <row r="7" spans="2:13" ht="15" customHeight="1" thickBot="1" x14ac:dyDescent="0.3">
      <c r="B7" s="6" t="s">
        <v>3</v>
      </c>
      <c r="C7" s="6"/>
      <c r="D7" s="7" t="s">
        <v>4</v>
      </c>
      <c r="E7" s="8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13" ht="14.1" customHeight="1" x14ac:dyDescent="0.25">
      <c r="B8" s="10" t="s">
        <v>42</v>
      </c>
      <c r="C8" s="10"/>
      <c r="D8" s="11" t="s">
        <v>44</v>
      </c>
      <c r="E8" s="12">
        <v>169</v>
      </c>
      <c r="F8" s="11">
        <v>2.85</v>
      </c>
      <c r="G8" s="13">
        <f>E8*F8</f>
        <v>481.65000000000003</v>
      </c>
      <c r="H8" s="12">
        <f>G8/F8</f>
        <v>169</v>
      </c>
      <c r="I8" s="70"/>
    </row>
    <row r="9" spans="2:13" ht="14.1" customHeight="1" x14ac:dyDescent="0.25">
      <c r="B9" s="10" t="s">
        <v>45</v>
      </c>
      <c r="C9" s="10"/>
      <c r="D9" s="67"/>
      <c r="E9" s="68"/>
      <c r="F9" s="67"/>
      <c r="G9" s="69"/>
      <c r="H9" s="68"/>
      <c r="I9" s="70"/>
    </row>
    <row r="10" spans="2:13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3" ht="15" customHeight="1" thickTop="1" x14ac:dyDescent="0.25">
      <c r="B11" s="19" t="s">
        <v>10</v>
      </c>
      <c r="C11" s="19"/>
      <c r="D11" s="20"/>
      <c r="E11" s="21"/>
      <c r="F11" s="21"/>
      <c r="G11" s="22">
        <f>SUM(G8:G9)</f>
        <v>481.65000000000003</v>
      </c>
      <c r="H11" s="23"/>
      <c r="I11" s="22">
        <f>SUM(I8:I10)</f>
        <v>0</v>
      </c>
    </row>
    <row r="12" spans="2:13" ht="15" customHeight="1" x14ac:dyDescent="0.25">
      <c r="B12" s="24"/>
      <c r="C12" s="24"/>
      <c r="D12" s="11"/>
      <c r="G12" s="13"/>
      <c r="H12" s="13"/>
      <c r="I12" s="13"/>
    </row>
    <row r="13" spans="2:13" ht="15" customHeight="1" x14ac:dyDescent="0.25">
      <c r="B13" s="4" t="s">
        <v>11</v>
      </c>
      <c r="C13" s="4"/>
      <c r="D13" s="25"/>
      <c r="E13" s="26"/>
      <c r="F13" s="26"/>
      <c r="G13" s="26"/>
      <c r="H13" s="26"/>
      <c r="I13" s="26"/>
    </row>
    <row r="14" spans="2:13" ht="30" customHeight="1" thickBot="1" x14ac:dyDescent="0.3">
      <c r="B14" s="27"/>
      <c r="C14" s="27"/>
      <c r="D14" s="28" t="s">
        <v>4</v>
      </c>
      <c r="E14" s="9" t="s">
        <v>12</v>
      </c>
      <c r="F14" s="28" t="s">
        <v>13</v>
      </c>
      <c r="G14" s="9" t="s">
        <v>7</v>
      </c>
      <c r="H14" s="9" t="s">
        <v>8</v>
      </c>
      <c r="I14" s="9" t="s">
        <v>9</v>
      </c>
    </row>
    <row r="15" spans="2:13" ht="15" customHeight="1" x14ac:dyDescent="0.25">
      <c r="B15" s="1" t="s">
        <v>14</v>
      </c>
      <c r="D15" s="11"/>
      <c r="F15" s="11"/>
    </row>
    <row r="16" spans="2:13" ht="14.1" customHeight="1" x14ac:dyDescent="0.25">
      <c r="B16" s="62" t="s">
        <v>40</v>
      </c>
      <c r="C16" s="10"/>
      <c r="D16" s="11" t="s">
        <v>16</v>
      </c>
      <c r="E16" s="29">
        <v>0.32</v>
      </c>
      <c r="F16" s="31">
        <v>80</v>
      </c>
      <c r="G16" s="29">
        <f>E16*F16</f>
        <v>25.6</v>
      </c>
      <c r="H16" s="29">
        <f>G16/$F$8</f>
        <v>8.9824561403508767</v>
      </c>
      <c r="I16" s="70"/>
      <c r="K16" s="62"/>
      <c r="L16" s="65"/>
      <c r="M16" s="64"/>
    </row>
    <row r="17" spans="2:13" ht="14.1" customHeight="1" x14ac:dyDescent="0.25">
      <c r="B17" s="63" t="s">
        <v>17</v>
      </c>
      <c r="C17" s="10"/>
      <c r="D17" s="11" t="s">
        <v>15</v>
      </c>
      <c r="E17" s="29">
        <v>10</v>
      </c>
      <c r="F17" s="31">
        <v>1</v>
      </c>
      <c r="G17" s="29">
        <f>E17*F17</f>
        <v>10</v>
      </c>
      <c r="H17" s="29">
        <f>G17/$F$8</f>
        <v>3.5087719298245612</v>
      </c>
      <c r="I17" s="70"/>
      <c r="K17" s="62"/>
      <c r="L17" s="65"/>
      <c r="M17" s="64"/>
    </row>
    <row r="18" spans="2:13" ht="14.1" customHeight="1" x14ac:dyDescent="0.25">
      <c r="B18" s="1" t="s">
        <v>46</v>
      </c>
      <c r="D18" s="11" t="s">
        <v>18</v>
      </c>
      <c r="E18" s="29">
        <f>SUM(G16:G17)*0.5*0.075</f>
        <v>1.335</v>
      </c>
      <c r="F18" s="31">
        <v>1</v>
      </c>
      <c r="G18" s="29">
        <f>E18*F18</f>
        <v>1.335</v>
      </c>
      <c r="H18" s="29">
        <f>G18/$F$8</f>
        <v>0.4684210526315789</v>
      </c>
      <c r="I18" s="70"/>
      <c r="K18" s="62"/>
      <c r="L18" s="65"/>
      <c r="M18" s="64"/>
    </row>
    <row r="19" spans="2:13" ht="5.0999999999999996" customHeight="1" x14ac:dyDescent="0.25">
      <c r="B19" s="32"/>
      <c r="C19" s="32"/>
      <c r="D19" s="33"/>
      <c r="E19" s="30"/>
      <c r="F19" s="33"/>
      <c r="G19" s="30"/>
      <c r="H19" s="30"/>
      <c r="I19" s="30"/>
      <c r="K19" s="64"/>
      <c r="L19" s="64"/>
      <c r="M19" s="64"/>
    </row>
    <row r="20" spans="2:13" ht="14.1" customHeight="1" x14ac:dyDescent="0.25">
      <c r="B20" s="10" t="s">
        <v>19</v>
      </c>
      <c r="C20" s="10"/>
      <c r="D20" s="11"/>
      <c r="F20" s="11"/>
      <c r="G20" s="34">
        <f>SUM(G16:G18)</f>
        <v>36.935000000000002</v>
      </c>
      <c r="H20" s="34">
        <f>G20/F8</f>
        <v>12.959649122807019</v>
      </c>
      <c r="I20" s="34">
        <f>SUM(I16:I18)</f>
        <v>0</v>
      </c>
      <c r="K20" s="64"/>
      <c r="L20" s="64"/>
      <c r="M20" s="64"/>
    </row>
    <row r="21" spans="2:13" ht="14.1" customHeight="1" x14ac:dyDescent="0.25">
      <c r="B21" s="1" t="s">
        <v>20</v>
      </c>
      <c r="D21" s="11"/>
      <c r="F21" s="11"/>
      <c r="K21" s="64"/>
      <c r="L21" s="64"/>
      <c r="M21" s="64"/>
    </row>
    <row r="22" spans="2:13" ht="14.1" customHeight="1" x14ac:dyDescent="0.25">
      <c r="B22" s="10" t="s">
        <v>41</v>
      </c>
      <c r="C22" s="10"/>
      <c r="D22" s="11" t="s">
        <v>15</v>
      </c>
      <c r="E22" s="29">
        <v>15</v>
      </c>
      <c r="F22" s="31">
        <v>2</v>
      </c>
      <c r="G22" s="29">
        <f>E22*F22</f>
        <v>30</v>
      </c>
      <c r="H22" s="29">
        <f>G22/$F$8</f>
        <v>10.526315789473683</v>
      </c>
      <c r="I22" s="70"/>
      <c r="L22" s="65"/>
      <c r="M22" s="64"/>
    </row>
    <row r="23" spans="2:13" ht="14.1" customHeight="1" x14ac:dyDescent="0.25">
      <c r="B23" s="10" t="s">
        <v>37</v>
      </c>
      <c r="C23" s="10"/>
      <c r="D23" s="11" t="s">
        <v>15</v>
      </c>
      <c r="E23" s="29">
        <v>7</v>
      </c>
      <c r="F23" s="31">
        <v>2</v>
      </c>
      <c r="G23" s="29">
        <f>E23*F23</f>
        <v>14</v>
      </c>
      <c r="H23" s="29">
        <f>G23/$F$8</f>
        <v>4.9122807017543861</v>
      </c>
      <c r="I23" s="70"/>
      <c r="K23" s="64"/>
      <c r="L23" s="64"/>
      <c r="M23" s="64"/>
    </row>
    <row r="24" spans="2:13" ht="14.1" customHeight="1" x14ac:dyDescent="0.25">
      <c r="B24" s="10" t="s">
        <v>47</v>
      </c>
      <c r="C24" s="10"/>
      <c r="D24" s="11" t="s">
        <v>38</v>
      </c>
      <c r="E24" s="29">
        <v>9</v>
      </c>
      <c r="F24" s="66">
        <f>$F$8/(1200/2000)</f>
        <v>4.75</v>
      </c>
      <c r="G24" s="29">
        <f>E24*F24</f>
        <v>42.75</v>
      </c>
      <c r="H24" s="29">
        <f>G24/$F$8</f>
        <v>15</v>
      </c>
      <c r="I24" s="70"/>
    </row>
    <row r="25" spans="2:13" ht="14.1" customHeight="1" x14ac:dyDescent="0.25">
      <c r="B25" s="10" t="s">
        <v>21</v>
      </c>
      <c r="C25" s="10"/>
      <c r="D25" s="11" t="s">
        <v>38</v>
      </c>
      <c r="E25" s="29">
        <v>4.5</v>
      </c>
      <c r="F25" s="66">
        <f>$F$8/(1200/2000)</f>
        <v>4.75</v>
      </c>
      <c r="G25" s="29">
        <f>E25*F25</f>
        <v>21.375</v>
      </c>
      <c r="H25" s="29">
        <f>G25/$F$8</f>
        <v>7.5</v>
      </c>
      <c r="I25" s="70" t="s">
        <v>43</v>
      </c>
    </row>
    <row r="26" spans="2:13" ht="5.0999999999999996" customHeight="1" x14ac:dyDescent="0.25">
      <c r="B26" s="35"/>
      <c r="C26" s="35"/>
      <c r="D26" s="33"/>
      <c r="E26" s="30"/>
      <c r="F26" s="33"/>
      <c r="G26" s="30"/>
      <c r="H26" s="30"/>
      <c r="I26" s="30"/>
    </row>
    <row r="27" spans="2:13" ht="14.1" customHeight="1" thickBot="1" x14ac:dyDescent="0.3">
      <c r="B27" s="36" t="s">
        <v>22</v>
      </c>
      <c r="C27" s="36"/>
      <c r="D27" s="15"/>
      <c r="E27" s="17"/>
      <c r="F27" s="15"/>
      <c r="G27" s="37">
        <f>SUM(G22:G25)</f>
        <v>108.125</v>
      </c>
      <c r="H27" s="37">
        <f>G27/F8</f>
        <v>37.938596491228068</v>
      </c>
      <c r="I27" s="37">
        <f>SUM(I22:I25)</f>
        <v>0</v>
      </c>
    </row>
    <row r="28" spans="2:13" ht="14.1" customHeight="1" thickTop="1" x14ac:dyDescent="0.25">
      <c r="B28" s="19" t="s">
        <v>23</v>
      </c>
      <c r="C28" s="19"/>
      <c r="D28" s="20"/>
      <c r="E28" s="21"/>
      <c r="F28" s="20"/>
      <c r="G28" s="23">
        <f>G20+G27</f>
        <v>145.06</v>
      </c>
      <c r="H28" s="23">
        <f>G28/F8</f>
        <v>50.898245614035083</v>
      </c>
      <c r="I28" s="23">
        <f>I20+I27</f>
        <v>0</v>
      </c>
    </row>
    <row r="29" spans="2:13" ht="14.1" customHeight="1" x14ac:dyDescent="0.25">
      <c r="B29" s="1" t="s">
        <v>24</v>
      </c>
      <c r="D29" s="11"/>
      <c r="F29" s="11"/>
    </row>
    <row r="30" spans="2:13" ht="14.1" customHeight="1" x14ac:dyDescent="0.25">
      <c r="B30" s="10" t="s">
        <v>25</v>
      </c>
      <c r="C30" s="10"/>
      <c r="D30" s="11" t="s">
        <v>18</v>
      </c>
      <c r="E30" s="29">
        <v>50</v>
      </c>
      <c r="F30" s="31">
        <v>1</v>
      </c>
      <c r="G30" s="29">
        <f>E30*F30</f>
        <v>50</v>
      </c>
      <c r="H30" s="29">
        <f>G30/$F$8</f>
        <v>17.543859649122805</v>
      </c>
      <c r="I30" s="70"/>
      <c r="K30" s="73"/>
    </row>
    <row r="31" spans="2:13" ht="14.1" customHeight="1" x14ac:dyDescent="0.25">
      <c r="B31" s="10" t="s">
        <v>26</v>
      </c>
      <c r="C31" s="10"/>
      <c r="D31" s="11" t="s">
        <v>18</v>
      </c>
      <c r="E31" s="29">
        <v>12</v>
      </c>
      <c r="F31" s="31">
        <v>1</v>
      </c>
      <c r="G31" s="29">
        <f t="shared" ref="G31:G32" si="0">E31*F31</f>
        <v>12</v>
      </c>
      <c r="H31" s="29">
        <f>G31/$F$8</f>
        <v>4.2105263157894735</v>
      </c>
      <c r="I31" s="70"/>
      <c r="K31" s="73"/>
    </row>
    <row r="32" spans="2:13" ht="14.1" customHeight="1" x14ac:dyDescent="0.25">
      <c r="B32" s="10" t="s">
        <v>27</v>
      </c>
      <c r="C32" s="10"/>
      <c r="D32" s="11" t="s">
        <v>18</v>
      </c>
      <c r="E32" s="29">
        <v>20.45</v>
      </c>
      <c r="F32" s="31">
        <v>1</v>
      </c>
      <c r="G32" s="29">
        <f t="shared" si="0"/>
        <v>20.45</v>
      </c>
      <c r="H32" s="29">
        <f>G32/$F$8</f>
        <v>7.1754385964912277</v>
      </c>
      <c r="I32" s="70"/>
      <c r="K32" s="73"/>
    </row>
    <row r="33" spans="2:9" ht="5.0999999999999996" customHeight="1" x14ac:dyDescent="0.25">
      <c r="B33" s="35"/>
      <c r="C33" s="35"/>
      <c r="D33" s="33"/>
      <c r="E33" s="30"/>
      <c r="F33" s="30"/>
      <c r="G33" s="30"/>
      <c r="H33" s="30"/>
      <c r="I33" s="30"/>
    </row>
    <row r="34" spans="2:9" ht="14.1" customHeight="1" thickBot="1" x14ac:dyDescent="0.3">
      <c r="B34" s="38" t="s">
        <v>28</v>
      </c>
      <c r="C34" s="38"/>
      <c r="D34" s="39"/>
      <c r="E34" s="40"/>
      <c r="F34" s="40"/>
      <c r="G34" s="41">
        <f>SUM(G30:G32)</f>
        <v>82.45</v>
      </c>
      <c r="H34" s="41">
        <f>G34/F8</f>
        <v>28.92982456140351</v>
      </c>
      <c r="I34" s="41">
        <f>SUM(I30:I32)</f>
        <v>0</v>
      </c>
    </row>
    <row r="35" spans="2:9" ht="15.95" customHeight="1" thickTop="1" thickBot="1" x14ac:dyDescent="0.3">
      <c r="B35" s="42" t="s">
        <v>29</v>
      </c>
      <c r="C35" s="42"/>
      <c r="D35" s="43"/>
      <c r="E35" s="42"/>
      <c r="F35" s="42"/>
      <c r="G35" s="44">
        <f>G28+G34</f>
        <v>227.51</v>
      </c>
      <c r="H35" s="44">
        <f>G35/F8</f>
        <v>79.828070175438597</v>
      </c>
      <c r="I35" s="44">
        <f>I28+I34</f>
        <v>0</v>
      </c>
    </row>
    <row r="36" spans="2:9" ht="15.95" customHeight="1" thickTop="1" thickBot="1" x14ac:dyDescent="0.3">
      <c r="B36" s="42" t="s">
        <v>30</v>
      </c>
      <c r="C36" s="42"/>
      <c r="D36" s="43"/>
      <c r="E36" s="42"/>
      <c r="F36" s="42"/>
      <c r="G36" s="44">
        <f>G11-G35</f>
        <v>254.14000000000004</v>
      </c>
      <c r="H36" s="44">
        <f>G36/F8</f>
        <v>89.171929824561417</v>
      </c>
      <c r="I36" s="44">
        <f>I11-I35</f>
        <v>0</v>
      </c>
    </row>
    <row r="37" spans="2:9" ht="14.1" customHeight="1" thickTop="1" x14ac:dyDescent="0.25">
      <c r="B37" s="1" t="s">
        <v>31</v>
      </c>
      <c r="D37" s="11"/>
    </row>
    <row r="38" spans="2:9" ht="14.1" customHeight="1" x14ac:dyDescent="0.25">
      <c r="B38" s="10" t="s">
        <v>39</v>
      </c>
      <c r="C38" s="10"/>
      <c r="D38" s="11"/>
      <c r="G38" s="29">
        <f>2500*0.04</f>
        <v>100</v>
      </c>
      <c r="H38" s="29">
        <f>G38/$F$8</f>
        <v>35.087719298245609</v>
      </c>
      <c r="I38" s="70"/>
    </row>
    <row r="39" spans="2:9" ht="5.0999999999999996" customHeight="1" thickBot="1" x14ac:dyDescent="0.3">
      <c r="B39" s="14"/>
      <c r="C39" s="14"/>
      <c r="D39" s="15"/>
      <c r="E39" s="17"/>
      <c r="F39" s="17"/>
      <c r="G39" s="45"/>
      <c r="H39" s="46"/>
      <c r="I39" s="17"/>
    </row>
    <row r="40" spans="2:9" ht="15" customHeight="1" thickTop="1" x14ac:dyDescent="0.25">
      <c r="B40" s="21" t="s">
        <v>32</v>
      </c>
      <c r="C40" s="21"/>
      <c r="D40" s="20"/>
      <c r="E40" s="21"/>
      <c r="F40" s="21"/>
      <c r="G40" s="23">
        <f>G36-G38</f>
        <v>154.14000000000004</v>
      </c>
      <c r="H40" s="23">
        <f>G40/$F$8</f>
        <v>54.0842105263158</v>
      </c>
      <c r="I40" s="23">
        <f>I36-I38</f>
        <v>0</v>
      </c>
    </row>
    <row r="41" spans="2:9" ht="15" customHeight="1" x14ac:dyDescent="0.25"/>
    <row r="42" spans="2:9" ht="15" customHeight="1" x14ac:dyDescent="0.25">
      <c r="B42" s="4" t="s">
        <v>33</v>
      </c>
      <c r="C42" s="4"/>
      <c r="D42" s="26"/>
      <c r="E42" s="26"/>
      <c r="F42" s="26"/>
      <c r="G42" s="26"/>
      <c r="H42" s="26"/>
      <c r="I42" s="26"/>
    </row>
    <row r="43" spans="2:9" ht="12.95" customHeight="1" x14ac:dyDescent="0.25">
      <c r="C43" s="47"/>
      <c r="D43" s="47"/>
      <c r="E43" s="72" t="s">
        <v>34</v>
      </c>
      <c r="F43" s="72"/>
      <c r="G43" s="72"/>
      <c r="H43" s="72"/>
      <c r="I43" s="72"/>
    </row>
    <row r="44" spans="2:9" ht="12.95" customHeight="1" x14ac:dyDescent="0.25">
      <c r="C44" s="47"/>
      <c r="D44" s="47"/>
      <c r="E44" s="48">
        <v>-0.25</v>
      </c>
      <c r="F44" s="48">
        <v>-0.1</v>
      </c>
      <c r="G44" s="47"/>
      <c r="H44" s="48">
        <v>0.1</v>
      </c>
      <c r="I44" s="48">
        <v>0.25</v>
      </c>
    </row>
    <row r="45" spans="2:9" ht="12.95" customHeight="1" x14ac:dyDescent="0.25">
      <c r="C45" s="72" t="s">
        <v>35</v>
      </c>
      <c r="D45" s="72"/>
      <c r="E45" s="49">
        <f>G45*0.75</f>
        <v>126.75</v>
      </c>
      <c r="F45" s="49">
        <f>G45*0.9</f>
        <v>152.1</v>
      </c>
      <c r="G45" s="49">
        <f>E8</f>
        <v>169</v>
      </c>
      <c r="H45" s="49">
        <f>G45*1.1</f>
        <v>185.9</v>
      </c>
      <c r="I45" s="49">
        <f>G45*1.25</f>
        <v>211.25</v>
      </c>
    </row>
    <row r="46" spans="2:9" ht="12.95" customHeight="1" x14ac:dyDescent="0.25">
      <c r="C46" s="50">
        <v>-0.25</v>
      </c>
      <c r="D46" s="51">
        <f>D48*0.75</f>
        <v>2.1375000000000002</v>
      </c>
      <c r="E46" s="52">
        <f>(E$45*$D46)-$G$35</f>
        <v>43.418125000000032</v>
      </c>
      <c r="F46" s="53">
        <f t="shared" ref="F46:I50" si="1">(F$45*$D46)-$G$35</f>
        <v>97.603750000000048</v>
      </c>
      <c r="G46" s="53">
        <f t="shared" si="1"/>
        <v>133.72750000000002</v>
      </c>
      <c r="H46" s="53">
        <f t="shared" si="1"/>
        <v>169.85125000000005</v>
      </c>
      <c r="I46" s="54">
        <f t="shared" si="1"/>
        <v>224.03687500000007</v>
      </c>
    </row>
    <row r="47" spans="2:9" ht="12.95" customHeight="1" x14ac:dyDescent="0.25">
      <c r="C47" s="50">
        <v>-0.1</v>
      </c>
      <c r="D47" s="51">
        <f>D48*0.9</f>
        <v>2.5649999999999999</v>
      </c>
      <c r="E47" s="55">
        <f>(E$45*$D47)-$G$35</f>
        <v>97.603749999999991</v>
      </c>
      <c r="F47" s="56">
        <f t="shared" si="1"/>
        <v>162.62649999999996</v>
      </c>
      <c r="G47" s="56">
        <f t="shared" si="1"/>
        <v>205.97500000000002</v>
      </c>
      <c r="H47" s="56">
        <f>(H$45*$D47)-$G$35</f>
        <v>249.32350000000002</v>
      </c>
      <c r="I47" s="57">
        <f t="shared" si="1"/>
        <v>314.34625000000005</v>
      </c>
    </row>
    <row r="48" spans="2:9" ht="12.95" customHeight="1" x14ac:dyDescent="0.25">
      <c r="C48" s="58" t="s">
        <v>48</v>
      </c>
      <c r="D48" s="51">
        <f>F8</f>
        <v>2.85</v>
      </c>
      <c r="E48" s="55">
        <f>(E$45*$D48)-$G$35</f>
        <v>133.72750000000002</v>
      </c>
      <c r="F48" s="56">
        <f t="shared" si="1"/>
        <v>205.97500000000002</v>
      </c>
      <c r="G48" s="56">
        <f>(G$45*$D48)-$G$35</f>
        <v>254.14000000000004</v>
      </c>
      <c r="H48" s="56">
        <f t="shared" si="1"/>
        <v>302.30500000000006</v>
      </c>
      <c r="I48" s="57">
        <f t="shared" si="1"/>
        <v>374.55250000000001</v>
      </c>
    </row>
    <row r="49" spans="3:9" ht="12.95" customHeight="1" x14ac:dyDescent="0.25">
      <c r="C49" s="50">
        <v>0.1</v>
      </c>
      <c r="D49" s="51">
        <f>D48*1.1</f>
        <v>3.1350000000000002</v>
      </c>
      <c r="E49" s="55">
        <f>(E$45*$D49)-$G$35</f>
        <v>169.85125000000005</v>
      </c>
      <c r="F49" s="56">
        <f t="shared" si="1"/>
        <v>249.32350000000002</v>
      </c>
      <c r="G49" s="56">
        <f t="shared" si="1"/>
        <v>302.30500000000006</v>
      </c>
      <c r="H49" s="56">
        <f t="shared" si="1"/>
        <v>355.28650000000005</v>
      </c>
      <c r="I49" s="57">
        <f t="shared" si="1"/>
        <v>434.75875000000008</v>
      </c>
    </row>
    <row r="50" spans="3:9" ht="12.95" customHeight="1" x14ac:dyDescent="0.25">
      <c r="C50" s="50">
        <v>0.25</v>
      </c>
      <c r="D50" s="51">
        <f>D48*1.25</f>
        <v>3.5625</v>
      </c>
      <c r="E50" s="59">
        <f>(E$45*$D50)-$G$35</f>
        <v>224.03687500000001</v>
      </c>
      <c r="F50" s="60">
        <f t="shared" si="1"/>
        <v>314.34624999999994</v>
      </c>
      <c r="G50" s="60">
        <f t="shared" si="1"/>
        <v>374.55250000000001</v>
      </c>
      <c r="H50" s="60">
        <f t="shared" si="1"/>
        <v>434.75875000000008</v>
      </c>
      <c r="I50" s="61">
        <f t="shared" si="1"/>
        <v>525.06812500000001</v>
      </c>
    </row>
  </sheetData>
  <sheetProtection algorithmName="SHA-512" hashValue="a7VftwSFaChdBPxLMEnjuQOwP6OCKcCIxUrY7YnCpnj6di5YbWJwUs/7dTdLt587U8WJeuEuhdxrbKXO3cTp8Q==" saltValue="WesAT3vpRtxNRQ2nJk/hcA==" spinCount="100000" sheet="1" objects="1" scenarios="1"/>
  <mergeCells count="4">
    <mergeCell ref="B4:H4"/>
    <mergeCell ref="E43:I43"/>
    <mergeCell ref="C45:D45"/>
    <mergeCell ref="K30:K32"/>
  </mergeCells>
  <printOptions horizontalCentered="1"/>
  <pageMargins left="0.7" right="0.7" top="0.75" bottom="0.75" header="0.3" footer="0.3"/>
  <pageSetup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JBeeermann</dc:creator>
  <cp:lastModifiedBy>Kellie Clark</cp:lastModifiedBy>
  <cp:lastPrinted>2016-08-30T15:14:10Z</cp:lastPrinted>
  <dcterms:created xsi:type="dcterms:W3CDTF">2016-08-24T16:44:22Z</dcterms:created>
  <dcterms:modified xsi:type="dcterms:W3CDTF">2018-04-20T14:35:53Z</dcterms:modified>
</cp:coreProperties>
</file>