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7.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Jenny Beierman\Documents\Extension\ABM Team\3 r'S\Decision Tools\"/>
    </mc:Choice>
  </mc:AlternateContent>
  <xr:revisionPtr revIDLastSave="0" documentId="8_{58D4F5AE-4457-4964-A257-652C10AB99C2}" xr6:coauthVersionLast="46" xr6:coauthVersionMax="46" xr10:uidLastSave="{00000000-0000-0000-0000-000000000000}"/>
  <bookViews>
    <workbookView xWindow="-120" yWindow="-120" windowWidth="29040" windowHeight="15840" xr2:uid="{00000000-000D-0000-FFFF-FFFF00000000}"/>
  </bookViews>
  <sheets>
    <sheet name="Welcome" sheetId="16" r:id="rId1"/>
    <sheet name="Data Input" sheetId="1" r:id="rId2"/>
    <sheet name="Ratios" sheetId="2" r:id="rId3"/>
    <sheet name="Liquidity" sheetId="11" r:id="rId4"/>
    <sheet name="Solvency" sheetId="12" r:id="rId5"/>
    <sheet name="Profitability" sheetId="13" r:id="rId6"/>
    <sheet name="Financial Efficiency" sheetId="14" r:id="rId7"/>
    <sheet name="Repayment" sheetId="15" r:id="rId8"/>
  </sheets>
  <definedNames>
    <definedName name="_xlnm.Print_Area" localSheetId="1">'Data Input'!$B$2:$L$26</definedName>
    <definedName name="_xlnm.Print_Area" localSheetId="6">'Financial Efficiency'!$B$2:$M$39</definedName>
    <definedName name="_xlnm.Print_Area" localSheetId="3">Liquidity!$B$2:$M$25</definedName>
    <definedName name="_xlnm.Print_Area" localSheetId="5">Profitability!$B$2:$M$38</definedName>
    <definedName name="_xlnm.Print_Area" localSheetId="2">Ratios!$B$1:$K$27</definedName>
    <definedName name="_xlnm.Print_Area" localSheetId="7">Repayment!$B$2:$M$27</definedName>
    <definedName name="_xlnm.Print_Area" localSheetId="4">Solvency!$B$2:$M$34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6" i="2" l="1"/>
  <c r="I26" i="2"/>
  <c r="G26" i="2"/>
  <c r="E26" i="2"/>
  <c r="K25" i="2"/>
  <c r="I25" i="2"/>
  <c r="C25" i="2"/>
  <c r="G25" i="2"/>
  <c r="E25" i="2"/>
  <c r="K6" i="2" l="1"/>
  <c r="I6" i="2"/>
  <c r="G6" i="2"/>
  <c r="E6" i="2"/>
  <c r="C6" i="2"/>
  <c r="L6" i="15" l="1"/>
  <c r="K6" i="15"/>
  <c r="J6" i="15"/>
  <c r="H6" i="15"/>
  <c r="I6" i="15"/>
  <c r="K16" i="2"/>
  <c r="L19" i="14" s="1"/>
  <c r="I16" i="2"/>
  <c r="K19" i="14" s="1"/>
  <c r="G12" i="2"/>
  <c r="J28" i="12" s="1"/>
  <c r="E12" i="2"/>
  <c r="I28" i="12" s="1"/>
  <c r="C12" i="2"/>
  <c r="H28" i="12" s="1"/>
  <c r="I6" i="11"/>
  <c r="H6" i="11"/>
  <c r="K22" i="2"/>
  <c r="K21" i="2"/>
  <c r="K20" i="2"/>
  <c r="L6" i="14" s="1"/>
  <c r="K17" i="2"/>
  <c r="L31" i="14" s="1"/>
  <c r="K15" i="2"/>
  <c r="L6" i="13" s="1"/>
  <c r="K10" i="2"/>
  <c r="L6" i="12" s="1"/>
  <c r="K7" i="2"/>
  <c r="L17" i="11" s="1"/>
  <c r="L6" i="11"/>
  <c r="I22" i="2"/>
  <c r="I21" i="2"/>
  <c r="I20" i="2"/>
  <c r="K6" i="14" s="1"/>
  <c r="I17" i="2"/>
  <c r="K31" i="14" s="1"/>
  <c r="I15" i="2"/>
  <c r="K6" i="13" s="1"/>
  <c r="I10" i="2"/>
  <c r="K6" i="12" s="1"/>
  <c r="I7" i="2"/>
  <c r="K6" i="11"/>
  <c r="G22" i="2"/>
  <c r="G21" i="2"/>
  <c r="G20" i="2"/>
  <c r="J6" i="14" s="1"/>
  <c r="G17" i="2"/>
  <c r="J31" i="14" s="1"/>
  <c r="G15" i="2"/>
  <c r="J6" i="13" s="1"/>
  <c r="G10" i="2"/>
  <c r="J6" i="12" s="1"/>
  <c r="G7" i="2"/>
  <c r="J17" i="11" s="1"/>
  <c r="J6" i="11"/>
  <c r="E22" i="2"/>
  <c r="E21" i="2"/>
  <c r="E20" i="2"/>
  <c r="I6" i="14" s="1"/>
  <c r="E17" i="2"/>
  <c r="I31" i="14" s="1"/>
  <c r="E16" i="2"/>
  <c r="I19" i="14" s="1"/>
  <c r="E15" i="2"/>
  <c r="I6" i="13" s="1"/>
  <c r="E11" i="2"/>
  <c r="I17" i="12" s="1"/>
  <c r="E10" i="2"/>
  <c r="I6" i="12" s="1"/>
  <c r="E7" i="2"/>
  <c r="I17" i="11" s="1"/>
  <c r="C26" i="2"/>
  <c r="C22" i="2"/>
  <c r="C21" i="2"/>
  <c r="C20" i="2"/>
  <c r="H6" i="14" s="1"/>
  <c r="C17" i="2"/>
  <c r="H31" i="14" s="1"/>
  <c r="C16" i="2"/>
  <c r="H19" i="14" s="1"/>
  <c r="C15" i="2"/>
  <c r="H6" i="13" s="1"/>
  <c r="C11" i="2"/>
  <c r="H17" i="12" s="1"/>
  <c r="C10" i="2"/>
  <c r="H6" i="12" s="1"/>
  <c r="C7" i="2"/>
  <c r="H17" i="11" s="1"/>
  <c r="D5" i="1"/>
  <c r="F5" i="1" s="1"/>
  <c r="H5" i="1" s="1"/>
  <c r="J5" i="1" s="1"/>
  <c r="L5" i="1" s="1"/>
  <c r="K3" i="2" s="1"/>
  <c r="L27" i="12" s="1"/>
  <c r="K17" i="11" l="1"/>
  <c r="K18" i="15"/>
  <c r="G11" i="2"/>
  <c r="J17" i="12" s="1"/>
  <c r="G16" i="2"/>
  <c r="J19" i="14" s="1"/>
  <c r="I12" i="2"/>
  <c r="K28" i="12" s="1"/>
  <c r="L31" i="13"/>
  <c r="H18" i="13"/>
  <c r="L18" i="13"/>
  <c r="I32" i="13"/>
  <c r="K32" i="13"/>
  <c r="L18" i="14"/>
  <c r="L17" i="13"/>
  <c r="L17" i="15"/>
  <c r="I18" i="15"/>
  <c r="K12" i="2"/>
  <c r="L28" i="12" s="1"/>
  <c r="L5" i="13"/>
  <c r="I18" i="13"/>
  <c r="K18" i="13"/>
  <c r="H32" i="13"/>
  <c r="J32" i="13"/>
  <c r="L32" i="13"/>
  <c r="L30" i="14"/>
  <c r="L5" i="14"/>
  <c r="L5" i="15"/>
  <c r="H18" i="15"/>
  <c r="J18" i="15"/>
  <c r="L18" i="15"/>
  <c r="L16" i="11"/>
  <c r="L5" i="12"/>
  <c r="L5" i="11"/>
  <c r="L16" i="12"/>
  <c r="I11" i="2"/>
  <c r="K17" i="12" s="1"/>
  <c r="K11" i="2"/>
  <c r="L17" i="12" s="1"/>
  <c r="C3" i="2"/>
  <c r="G3" i="2"/>
  <c r="E3" i="2"/>
  <c r="I3" i="2"/>
  <c r="J18" i="13" l="1"/>
  <c r="K17" i="15"/>
  <c r="K17" i="13"/>
  <c r="K18" i="14"/>
  <c r="K31" i="13"/>
  <c r="K5" i="15"/>
  <c r="K5" i="14"/>
  <c r="K30" i="14"/>
  <c r="K5" i="13"/>
  <c r="J5" i="15"/>
  <c r="J5" i="14"/>
  <c r="J30" i="14"/>
  <c r="J5" i="13"/>
  <c r="J17" i="15"/>
  <c r="J17" i="13"/>
  <c r="J18" i="14"/>
  <c r="J31" i="13"/>
  <c r="I17" i="15"/>
  <c r="I17" i="13"/>
  <c r="I18" i="14"/>
  <c r="I31" i="13"/>
  <c r="I5" i="15"/>
  <c r="I5" i="14"/>
  <c r="I30" i="14"/>
  <c r="I5" i="13"/>
  <c r="H5" i="15"/>
  <c r="H5" i="14"/>
  <c r="H30" i="14"/>
  <c r="H5" i="13"/>
  <c r="H17" i="15"/>
  <c r="H17" i="13"/>
  <c r="H18" i="14"/>
  <c r="H31" i="13"/>
  <c r="K5" i="12"/>
  <c r="K16" i="11"/>
  <c r="K27" i="12"/>
  <c r="K16" i="12"/>
  <c r="K5" i="11"/>
  <c r="J27" i="12"/>
  <c r="J16" i="12"/>
  <c r="J5" i="11"/>
  <c r="J5" i="12"/>
  <c r="J16" i="11"/>
  <c r="I5" i="12"/>
  <c r="I16" i="11"/>
  <c r="I27" i="12"/>
  <c r="I16" i="12"/>
  <c r="I5" i="11"/>
  <c r="H27" i="12"/>
  <c r="H16" i="12"/>
  <c r="H5" i="11"/>
  <c r="H5" i="12"/>
  <c r="H16" i="11"/>
</calcChain>
</file>

<file path=xl/sharedStrings.xml><?xml version="1.0" encoding="utf-8"?>
<sst xmlns="http://schemas.openxmlformats.org/spreadsheetml/2006/main" count="166" uniqueCount="117">
  <si>
    <t>Balance Sheet Information</t>
  </si>
  <si>
    <t>Value of Current Assets</t>
  </si>
  <si>
    <t>Value of Long-term Assets</t>
  </si>
  <si>
    <t>Current Liabilities</t>
  </si>
  <si>
    <t>Total Debt</t>
  </si>
  <si>
    <t>Net Worth (Equity)</t>
  </si>
  <si>
    <t>Current Ratio</t>
  </si>
  <si>
    <t>Working Capital</t>
  </si>
  <si>
    <t>Solvency Indicators</t>
  </si>
  <si>
    <t>Liquidity Indicators</t>
  </si>
  <si>
    <t>Debt to Asset Ratio</t>
  </si>
  <si>
    <t>Equity to Asset Ratio</t>
  </si>
  <si>
    <t>Profitability Indicators</t>
  </si>
  <si>
    <t>Rate of Return on Assets</t>
  </si>
  <si>
    <t>Rate of Return on Equity</t>
  </si>
  <si>
    <t>Operating Profit Margin</t>
  </si>
  <si>
    <t>Financial Efficiency Indicators</t>
  </si>
  <si>
    <t>Asset Turnover Ratio</t>
  </si>
  <si>
    <t>Operating Expense Ratio</t>
  </si>
  <si>
    <t>Interest Expense Ratio</t>
  </si>
  <si>
    <t>Repayment Capacity Indicators</t>
  </si>
  <si>
    <t>Capital Debt Repayment Capacity</t>
  </si>
  <si>
    <t>Term Debt and Capital Lease Ratio</t>
  </si>
  <si>
    <t>Income Statement Information</t>
  </si>
  <si>
    <t>Value of Unpaid Family Labor</t>
  </si>
  <si>
    <t>Interest Expense</t>
  </si>
  <si>
    <t>Depreciation Expense</t>
  </si>
  <si>
    <t>Other Information</t>
  </si>
  <si>
    <t>Income and Self-Employment Taxes</t>
  </si>
  <si>
    <t>Non-farm Income Available to the Farm</t>
  </si>
  <si>
    <t>Family Living Expenses</t>
  </si>
  <si>
    <t>Value of Production (Gross Farm Income)</t>
  </si>
  <si>
    <t>Producer's Name</t>
  </si>
  <si>
    <t>Capital Lease Payments</t>
  </si>
  <si>
    <t xml:space="preserve">Year 1  </t>
  </si>
  <si>
    <t xml:space="preserve">Year 2  </t>
  </si>
  <si>
    <t xml:space="preserve">Year 3  </t>
  </si>
  <si>
    <t xml:space="preserve">Year 4  </t>
  </si>
  <si>
    <t xml:space="preserve">Year 5  </t>
  </si>
  <si>
    <t>Carry-over Operating Debt</t>
  </si>
  <si>
    <t>Total Expenses</t>
  </si>
  <si>
    <t>Total Scheduled Debt Payments</t>
  </si>
  <si>
    <t>Debt to Equity</t>
  </si>
  <si>
    <t>First Year</t>
  </si>
  <si>
    <t>Ratio Analysis Over Time</t>
  </si>
  <si>
    <t xml:space="preserve">What are the industry standards?  </t>
  </si>
  <si>
    <t>Green</t>
  </si>
  <si>
    <t>Yellow</t>
  </si>
  <si>
    <t>Red</t>
  </si>
  <si>
    <r>
      <rPr>
        <b/>
        <sz val="11"/>
        <color theme="1"/>
        <rFont val="Calibri"/>
        <family val="2"/>
      </rPr>
      <t>Working Capital</t>
    </r>
    <r>
      <rPr>
        <sz val="11"/>
        <color theme="1"/>
        <rFont val="Calibri"/>
        <family val="2"/>
      </rPr>
      <t xml:space="preserve"> - an indicator of sufficient current assets to cover all short term obligations, i.e. ability to pay one's bills on time.</t>
    </r>
  </si>
  <si>
    <t>Yellow
1.00 - 1.50</t>
  </si>
  <si>
    <r>
      <rPr>
        <b/>
        <sz val="11"/>
        <color theme="1"/>
        <rFont val="Calibri"/>
        <family val="2"/>
      </rPr>
      <t>Current Ratio</t>
    </r>
    <r>
      <rPr>
        <sz val="11"/>
        <color theme="1"/>
        <rFont val="Calibri"/>
        <family val="2"/>
      </rPr>
      <t xml:space="preserve"> - an indicator of the extent to which current farm/ranch assets, if liquidated, would cover current farm/ranch liabilities. The higher the ratio, the greater the liquidity.</t>
    </r>
  </si>
  <si>
    <t>Yellow
30% - 70%</t>
  </si>
  <si>
    <t>Red
&gt; 70%</t>
  </si>
  <si>
    <t>Yellow
42% - 230%</t>
  </si>
  <si>
    <t>Red
&gt; 230%</t>
  </si>
  <si>
    <r>
      <rPr>
        <b/>
        <sz val="11"/>
        <color theme="1"/>
        <rFont val="Calibri"/>
        <family val="2"/>
      </rPr>
      <t>Rate of Return on Equity Ratio</t>
    </r>
    <r>
      <rPr>
        <sz val="11"/>
        <color theme="1"/>
        <rFont val="Calibri"/>
        <family val="2"/>
      </rPr>
      <t xml:space="preserve"> - a measure of the return on owner's equity capital employed in the farm/ranch business. The higher the value, the more profitable the farm/ranch business.</t>
    </r>
  </si>
  <si>
    <t>Green
&gt; 5%</t>
  </si>
  <si>
    <t>Yellow
1% - 5%</t>
  </si>
  <si>
    <t>Red
&lt; 1%</t>
  </si>
  <si>
    <t>Green
&gt; 25%</t>
  </si>
  <si>
    <t>Yellow
10% - 25%</t>
  </si>
  <si>
    <t>Red
&lt; 10%</t>
  </si>
  <si>
    <t>Green
&lt; 30%</t>
  </si>
  <si>
    <t>Green
&gt; 70%</t>
  </si>
  <si>
    <t>Red
&lt; 30%</t>
  </si>
  <si>
    <t>Green
&lt; 42%</t>
  </si>
  <si>
    <t>Green
&gt; 1.50</t>
  </si>
  <si>
    <t>Red
&lt; 1.00</t>
  </si>
  <si>
    <r>
      <rPr>
        <b/>
        <sz val="11"/>
        <color theme="1"/>
        <rFont val="Calibri"/>
        <family val="2"/>
      </rPr>
      <t>Operating Expense Ratio</t>
    </r>
    <r>
      <rPr>
        <sz val="11"/>
        <color theme="1"/>
        <rFont val="Calibri"/>
        <family val="2"/>
      </rPr>
      <t xml:space="preserve"> - a measure of what proportion of gross revenues is used to pay all cash operating expenses.</t>
    </r>
  </si>
  <si>
    <t>Green
&lt; 65%</t>
  </si>
  <si>
    <t>Yellow
75% - 85%</t>
  </si>
  <si>
    <t>Red
&gt; 85%</t>
  </si>
  <si>
    <t>Your Ratios</t>
  </si>
  <si>
    <r>
      <rPr>
        <b/>
        <sz val="16"/>
        <color theme="1"/>
        <rFont val="Calibri"/>
        <family val="2"/>
      </rPr>
      <t>Solvency</t>
    </r>
    <r>
      <rPr>
        <sz val="14"/>
        <color theme="1"/>
        <rFont val="Calibri"/>
        <family val="2"/>
      </rPr>
      <t xml:space="preserve"> </t>
    </r>
    <r>
      <rPr>
        <sz val="12"/>
        <color theme="1"/>
        <rFont val="Calibri"/>
        <family val="2"/>
      </rPr>
      <t>measures the amount of debt and other expense obligations used in the farm/ranch business relative to the amount of owner equity invested in the business. Solvency ratios provide an indication of the business's ability to repay all financial obligations if all assets were sold. Solvency ratios also provide an indication of the ability to continue operations as a viable farm/ranch business after a financial adversity, such as a major drought. There are  threecommonly used ratios and values that measure solvency.</t>
    </r>
  </si>
  <si>
    <t xml:space="preserve">Compare with business expenses. </t>
  </si>
  <si>
    <t>Amount varies by size of operation.</t>
  </si>
  <si>
    <r>
      <rPr>
        <b/>
        <sz val="11"/>
        <color theme="1"/>
        <rFont val="Calibri"/>
        <family val="2"/>
      </rPr>
      <t>Rate of Return on Assets</t>
    </r>
    <r>
      <rPr>
        <sz val="11"/>
        <color theme="1"/>
        <rFont val="Calibri"/>
        <family val="2"/>
      </rPr>
      <t xml:space="preserve"> - an overall measure of profitability of the farm/ranch business. The higher the value, the more profitable the farm/ranch business.</t>
    </r>
  </si>
  <si>
    <t>Look at trends and compare to other</t>
  </si>
  <si>
    <t>farm/ranch and non-farm investments.</t>
  </si>
  <si>
    <r>
      <rPr>
        <b/>
        <sz val="11"/>
        <color theme="1"/>
        <rFont val="Calibri"/>
        <family val="2"/>
      </rPr>
      <t>Operating Profit Margin Ratio</t>
    </r>
    <r>
      <rPr>
        <sz val="11"/>
        <color theme="1"/>
        <rFont val="Calibri"/>
        <family val="2"/>
      </rPr>
      <t xml:space="preserve"> - a measure of profitability in terms of return per dollar of total farm production.</t>
    </r>
  </si>
  <si>
    <t>Depends greatly on the type of operation</t>
  </si>
  <si>
    <t>and whether assets are owned or leased.</t>
  </si>
  <si>
    <r>
      <rPr>
        <b/>
        <sz val="11"/>
        <color theme="1"/>
        <rFont val="Calibri"/>
        <family val="2"/>
      </rPr>
      <t>How to calculate?</t>
    </r>
    <r>
      <rPr>
        <sz val="11"/>
        <color theme="1"/>
        <rFont val="Calibri"/>
        <family val="2"/>
      </rPr>
      <t xml:space="preserve">  Value of Production / Average Value of Assets</t>
    </r>
  </si>
  <si>
    <r>
      <rPr>
        <b/>
        <sz val="11"/>
        <color theme="1"/>
        <rFont val="Calibri"/>
        <family val="2"/>
      </rPr>
      <t>Asset Turnover Ratio</t>
    </r>
    <r>
      <rPr>
        <sz val="11"/>
        <color theme="1"/>
        <rFont val="Calibri"/>
        <family val="2"/>
      </rPr>
      <t xml:space="preserve"> - a measure of how efficiently farm/ranch assets are being used to generate revenue. The higher the ratio value, the more efficiently assets are being used to generate revenue.</t>
    </r>
  </si>
  <si>
    <r>
      <rPr>
        <b/>
        <sz val="11"/>
        <rFont val="Calibri"/>
        <family val="2"/>
      </rPr>
      <t xml:space="preserve">How to calculate? </t>
    </r>
    <r>
      <rPr>
        <sz val="11"/>
        <rFont val="Calibri"/>
        <family val="2"/>
      </rPr>
      <t xml:space="preserve"> </t>
    </r>
    <r>
      <rPr>
        <i/>
        <sz val="11"/>
        <rFont val="Calibri"/>
        <family val="2"/>
      </rPr>
      <t>Current Farm Assets - Current Farm Liabilities.</t>
    </r>
  </si>
  <si>
    <r>
      <rPr>
        <b/>
        <sz val="11"/>
        <rFont val="Calibri"/>
        <family val="2"/>
      </rPr>
      <t>How to calculate?</t>
    </r>
    <r>
      <rPr>
        <sz val="11"/>
        <color rgb="FF0000FF"/>
        <rFont val="Calibri"/>
        <family val="2"/>
      </rPr>
      <t xml:space="preserve"> </t>
    </r>
    <r>
      <rPr>
        <sz val="11"/>
        <color theme="1"/>
        <rFont val="Calibri"/>
        <family val="2"/>
      </rPr>
      <t xml:space="preserve"> </t>
    </r>
    <r>
      <rPr>
        <i/>
        <sz val="11"/>
        <color theme="1"/>
        <rFont val="Calibri"/>
        <family val="2"/>
      </rPr>
      <t>Current Farm Liabilities. / Total Farm Assets</t>
    </r>
  </si>
  <si>
    <r>
      <rPr>
        <b/>
        <sz val="11"/>
        <rFont val="Calibri"/>
        <family val="2"/>
      </rPr>
      <t>How to calculate?</t>
    </r>
    <r>
      <rPr>
        <sz val="11"/>
        <color theme="1"/>
        <rFont val="Calibri"/>
        <family val="2"/>
      </rPr>
      <t xml:space="preserve">  </t>
    </r>
    <r>
      <rPr>
        <i/>
        <sz val="11"/>
        <color theme="1"/>
        <rFont val="Calibri"/>
        <family val="2"/>
      </rPr>
      <t>Current Farm Assets - Current Farm Liabilities</t>
    </r>
  </si>
  <si>
    <r>
      <rPr>
        <b/>
        <sz val="11"/>
        <color theme="1"/>
        <rFont val="Calibri"/>
        <family val="2"/>
      </rPr>
      <t xml:space="preserve">Debt to Equity Ratio - </t>
    </r>
    <r>
      <rPr>
        <sz val="11"/>
        <color theme="1"/>
        <rFont val="Calibri"/>
        <family val="2"/>
      </rPr>
      <t>a measure of financial position and the extent to which farm/ranch debt capital is being combined with equity capital. The higher the ratio the more total capital has been supplied by creditors and less by the owner.</t>
    </r>
  </si>
  <si>
    <r>
      <rPr>
        <b/>
        <sz val="11"/>
        <color theme="1"/>
        <rFont val="Calibri"/>
        <family val="2"/>
      </rPr>
      <t>How to calculate?</t>
    </r>
    <r>
      <rPr>
        <sz val="11"/>
        <color theme="1"/>
        <rFont val="Calibri"/>
        <family val="2"/>
      </rPr>
      <t xml:space="preserve">  </t>
    </r>
    <r>
      <rPr>
        <i/>
        <sz val="11"/>
        <color theme="1"/>
        <rFont val="Calibri"/>
        <family val="2"/>
      </rPr>
      <t>(Net Income + Interest Expense - Unpaid Family Labor) / Average Value of Assets</t>
    </r>
  </si>
  <si>
    <r>
      <rPr>
        <b/>
        <sz val="11"/>
        <color theme="1"/>
        <rFont val="Calibri"/>
        <family val="2"/>
      </rPr>
      <t>How to calculate?</t>
    </r>
    <r>
      <rPr>
        <sz val="11"/>
        <color theme="1"/>
        <rFont val="Calibri"/>
        <family val="2"/>
      </rPr>
      <t xml:space="preserve">  </t>
    </r>
    <r>
      <rPr>
        <i/>
        <sz val="11"/>
        <color theme="1"/>
        <rFont val="Calibri"/>
        <family val="2"/>
      </rPr>
      <t>(Net Income + Interest Expense - Unpaid Family Labor) / Average Equity</t>
    </r>
  </si>
  <si>
    <r>
      <rPr>
        <b/>
        <sz val="11"/>
        <color theme="1"/>
        <rFont val="Calibri"/>
        <family val="2"/>
      </rPr>
      <t>How to calculate?</t>
    </r>
    <r>
      <rPr>
        <sz val="11"/>
        <color theme="1"/>
        <rFont val="Calibri"/>
        <family val="2"/>
      </rPr>
      <t xml:space="preserve"> </t>
    </r>
    <r>
      <rPr>
        <i/>
        <sz val="11"/>
        <color theme="1"/>
        <rFont val="Calibri"/>
        <family val="2"/>
      </rPr>
      <t xml:space="preserve"> (Net Income + Interest Expense - Unpaid Family Labor) / Value of Production</t>
    </r>
  </si>
  <si>
    <t>Green
&gt; 150%</t>
  </si>
  <si>
    <t>Yellow
110% - 150%</t>
  </si>
  <si>
    <t>Red
&lt; 110%</t>
  </si>
  <si>
    <r>
      <rPr>
        <b/>
        <sz val="11"/>
        <color theme="1"/>
        <rFont val="Calibri"/>
        <family val="2"/>
      </rPr>
      <t>Term Debt and Capital Lease Coverage Ratio</t>
    </r>
    <r>
      <rPr>
        <sz val="11"/>
        <color theme="1"/>
        <rFont val="Calibri"/>
        <family val="2"/>
      </rPr>
      <t xml:space="preserve"> - an indicator of the extent to which current farm/ranch assets, if liquidated, would cover current farm/ranch liabilities. The higher the ratio, the greater the liquidity.</t>
    </r>
  </si>
  <si>
    <r>
      <rPr>
        <b/>
        <sz val="11"/>
        <rFont val="Calibri"/>
        <family val="2"/>
      </rPr>
      <t xml:space="preserve">What are the industry standards? </t>
    </r>
    <r>
      <rPr>
        <sz val="11"/>
        <color theme="1"/>
        <rFont val="Calibri"/>
        <family val="2"/>
      </rPr>
      <t xml:space="preserve"> </t>
    </r>
  </si>
  <si>
    <r>
      <rPr>
        <b/>
        <sz val="11"/>
        <rFont val="Calibri"/>
        <family val="2"/>
      </rPr>
      <t xml:space="preserve">How to calculate? </t>
    </r>
    <r>
      <rPr>
        <sz val="11"/>
        <rFont val="Calibri"/>
        <family val="2"/>
      </rPr>
      <t xml:space="preserve"> (</t>
    </r>
    <r>
      <rPr>
        <i/>
        <sz val="11"/>
        <rFont val="Calibri"/>
        <family val="2"/>
      </rPr>
      <t>Scheduled Annual Principal and Interest Payments on Term Debt + Capital Leases) / (Net Farm/Ranch Income + Gross Non-Farm Revenue + Depreciation + Interest on Term Debts)</t>
    </r>
  </si>
  <si>
    <r>
      <rPr>
        <b/>
        <sz val="11"/>
        <color theme="1"/>
        <rFont val="Calibri"/>
        <family val="2"/>
      </rPr>
      <t>How to calculate?</t>
    </r>
    <r>
      <rPr>
        <sz val="11"/>
        <color rgb="FF0000FF"/>
        <rFont val="Calibri"/>
        <family val="2"/>
      </rPr>
      <t xml:space="preserve"> </t>
    </r>
    <r>
      <rPr>
        <sz val="11"/>
        <color theme="1"/>
        <rFont val="Calibri"/>
        <family val="2"/>
      </rPr>
      <t xml:space="preserve"> </t>
    </r>
    <r>
      <rPr>
        <i/>
        <sz val="11"/>
        <color theme="1"/>
        <rFont val="Calibri"/>
        <family val="2"/>
      </rPr>
      <t>Current Farm Assets / Current Farm Liabilities.</t>
    </r>
  </si>
  <si>
    <r>
      <t xml:space="preserve">Capital Debt Repayment Capacity </t>
    </r>
    <r>
      <rPr>
        <sz val="11"/>
        <color theme="1"/>
        <rFont val="Calibri"/>
        <family val="2"/>
      </rPr>
      <t>- a measure of the ability of the farm/ranch to cover debt and capital lease payments, replace assets, or to make alternative investments.</t>
    </r>
  </si>
  <si>
    <r>
      <rPr>
        <b/>
        <sz val="11"/>
        <color theme="1"/>
        <rFont val="Calibri"/>
        <family val="2"/>
      </rPr>
      <t xml:space="preserve">Possible Actions for Improvement:  </t>
    </r>
    <r>
      <rPr>
        <sz val="11"/>
        <color theme="1"/>
        <rFont val="Calibri"/>
        <family val="2"/>
      </rPr>
      <t>Increase sales, decrease short term debt and other financial obligations, restructure debt to better reflect current assets, and evaluate a marketing plan to better time cash inflows and outflows.</t>
    </r>
  </si>
  <si>
    <r>
      <rPr>
        <b/>
        <sz val="11"/>
        <color theme="1"/>
        <rFont val="Calibri"/>
        <family val="2"/>
      </rPr>
      <t xml:space="preserve">Possible Actions for Improvement:  </t>
    </r>
    <r>
      <rPr>
        <sz val="11"/>
        <color theme="1"/>
        <rFont val="Calibri"/>
        <family val="2"/>
      </rPr>
      <t>Increase operating profits, make additional principal payments on term debt, avoid unnecessary capital expenditures, and reduce family living withdrawals.</t>
    </r>
  </si>
  <si>
    <r>
      <t xml:space="preserve">Possible Actions For Improvement: </t>
    </r>
    <r>
      <rPr>
        <sz val="11"/>
        <color theme="1"/>
        <rFont val="Calibri"/>
        <family val="2"/>
      </rPr>
      <t xml:space="preserve">Increase the value of production, reduce production costs where prudent, control or reduce family living withdrawals, improve marketing practices, properly structure debt to revenue generation.  
</t>
    </r>
  </si>
  <si>
    <r>
      <rPr>
        <b/>
        <sz val="11"/>
        <color theme="1"/>
        <rFont val="Calibri"/>
        <family val="2"/>
      </rPr>
      <t xml:space="preserve">How to calculate? </t>
    </r>
    <r>
      <rPr>
        <i/>
        <sz val="11"/>
        <color theme="1"/>
        <rFont val="Calibri"/>
        <family val="2"/>
      </rPr>
      <t xml:space="preserve"> (Total Operating Expenses - Depreciation) / Value of Production</t>
    </r>
  </si>
  <si>
    <r>
      <rPr>
        <b/>
        <sz val="11"/>
        <color theme="1"/>
        <rFont val="Calibri"/>
        <family val="2"/>
      </rPr>
      <t xml:space="preserve">How to calculate? </t>
    </r>
    <r>
      <rPr>
        <sz val="11"/>
        <color theme="1"/>
        <rFont val="Calibri"/>
        <family val="2"/>
      </rPr>
      <t xml:space="preserve"> </t>
    </r>
    <r>
      <rPr>
        <i/>
        <sz val="11"/>
        <color theme="1"/>
        <rFont val="Calibri"/>
        <family val="2"/>
      </rPr>
      <t>(Net Income + Interest Expense - Unpaid Family Labor) / Value of Production</t>
    </r>
  </si>
  <si>
    <t xml:space="preserve">
Understanding Your Financial Health using Ratio Analysis</t>
  </si>
  <si>
    <t>By:  Jeffrey E. Tranel, R. Brent Young, and Jenny Beiermann, 
Agriculture and Business Management Economists
September 2020
https://wr.colostate.edu/ABM/</t>
  </si>
  <si>
    <r>
      <rPr>
        <b/>
        <sz val="18"/>
        <color theme="1"/>
        <rFont val="Calibri"/>
        <family val="2"/>
      </rPr>
      <t>Liquity</t>
    </r>
    <r>
      <rPr>
        <sz val="14"/>
        <color theme="1"/>
        <rFont val="Calibri"/>
        <family val="2"/>
      </rPr>
      <t xml:space="preserve"> </t>
    </r>
    <r>
      <rPr>
        <sz val="12"/>
        <color theme="1"/>
        <rFont val="Calibri"/>
        <family val="2"/>
      </rPr>
      <t xml:space="preserve">measures the ability of a farm/ranch business to meet financial obligations as they come due in the ordinary course of business, without disrupting the normal operations of the business. </t>
    </r>
  </si>
  <si>
    <r>
      <rPr>
        <b/>
        <sz val="18"/>
        <color theme="1"/>
        <rFont val="Calibri"/>
        <family val="2"/>
      </rPr>
      <t>Profitability</t>
    </r>
    <r>
      <rPr>
        <sz val="14"/>
        <color theme="1"/>
        <rFont val="Calibri"/>
        <family val="2"/>
      </rPr>
      <t xml:space="preserve"> </t>
    </r>
    <r>
      <rPr>
        <sz val="12"/>
        <color theme="1"/>
        <rFont val="Calibri"/>
        <family val="2"/>
      </rPr>
      <t>measures the extent to which a farm/ranch business generates a profit from the use of land, labor, management, and capital.</t>
    </r>
  </si>
  <si>
    <r>
      <rPr>
        <b/>
        <sz val="16"/>
        <color theme="1"/>
        <rFont val="Calibri"/>
        <family val="2"/>
      </rPr>
      <t>Financial Efficiency</t>
    </r>
    <r>
      <rPr>
        <sz val="14"/>
        <color theme="1"/>
        <rFont val="Calibri"/>
        <family val="2"/>
      </rPr>
      <t xml:space="preserve"> </t>
    </r>
    <r>
      <rPr>
        <sz val="12"/>
        <color theme="1"/>
        <rFont val="Calibri"/>
        <family val="2"/>
      </rPr>
      <t>measures the intensity with which a farm/ranch business uses its assets to generate value of production and the effectiveness of production, purchasing, pricing, financing, and marketing decisions.</t>
    </r>
  </si>
  <si>
    <r>
      <t xml:space="preserve">Repayment Analysis </t>
    </r>
    <r>
      <rPr>
        <sz val="12"/>
        <color theme="1"/>
        <rFont val="Calibri"/>
        <family val="2"/>
      </rPr>
      <t>measures the ability of a borrower to repay term debt from farm/ranch income and from non-farm income.</t>
    </r>
  </si>
  <si>
    <r>
      <rPr>
        <b/>
        <sz val="11"/>
        <color theme="1"/>
        <rFont val="Calibri"/>
        <family val="2"/>
      </rPr>
      <t xml:space="preserve">Debt to Asset Ratio </t>
    </r>
    <r>
      <rPr>
        <sz val="11"/>
        <color theme="1"/>
        <rFont val="Calibri"/>
        <family val="2"/>
      </rPr>
      <t>- an indicator of the long run ability of the farm/ranch business to pay all obligations and its ability to withstand adversity. Also, it is a measure of the proportion of total farm assets owed to creditors.</t>
    </r>
  </si>
  <si>
    <r>
      <rPr>
        <b/>
        <sz val="11"/>
        <color theme="1"/>
        <rFont val="Calibri"/>
        <family val="2"/>
      </rPr>
      <t>Equity to Asset Ratio</t>
    </r>
    <r>
      <rPr>
        <sz val="11"/>
        <color theme="1"/>
        <rFont val="Calibri"/>
        <family val="2"/>
      </rPr>
      <t xml:space="preserve"> - an indicator of the long run ability of the farm/ranch business to pay all obligations and its ability to withstand adversity. Also, it is a measure of the proportion of total farm assets owed to creditors.</t>
    </r>
  </si>
  <si>
    <r>
      <rPr>
        <b/>
        <sz val="11"/>
        <rFont val="Calibri"/>
        <family val="2"/>
      </rPr>
      <t>How to calculate?</t>
    </r>
    <r>
      <rPr>
        <sz val="11"/>
        <color theme="1"/>
        <rFont val="Calibri"/>
        <family val="2"/>
      </rPr>
      <t xml:space="preserve">  </t>
    </r>
    <r>
      <rPr>
        <i/>
        <sz val="11"/>
        <color theme="1"/>
        <rFont val="Calibri"/>
        <family val="2"/>
      </rPr>
      <t>Total Liabilities / Total Equity</t>
    </r>
  </si>
  <si>
    <r>
      <rPr>
        <b/>
        <sz val="11"/>
        <rFont val="Calibri"/>
        <family val="2"/>
      </rPr>
      <t>How to calculate?</t>
    </r>
    <r>
      <rPr>
        <sz val="11"/>
        <color rgb="FF0000FF"/>
        <rFont val="Calibri"/>
        <family val="2"/>
      </rPr>
      <t xml:space="preserve"> </t>
    </r>
    <r>
      <rPr>
        <sz val="11"/>
        <color theme="1"/>
        <rFont val="Calibri"/>
        <family val="2"/>
      </rPr>
      <t xml:space="preserve"> </t>
    </r>
    <r>
      <rPr>
        <i/>
        <sz val="11"/>
        <color theme="1"/>
        <rFont val="Calibri"/>
        <family val="2"/>
      </rPr>
      <t>Value of Production + Gross Non-Farm Revenue + Depreciation + Interest Expenses - Income and SE Taxes - Family Living) / Scheduled Annual Principal and Interest Payments on Term Debt and Capital Leases</t>
    </r>
  </si>
  <si>
    <r>
      <rPr>
        <b/>
        <sz val="14"/>
        <color rgb="FF000000"/>
        <rFont val="Calibri"/>
        <family val="2"/>
      </rPr>
      <t>Measuring your financial health</t>
    </r>
    <r>
      <rPr>
        <sz val="11"/>
        <color rgb="FF000000"/>
        <rFont val="Calibri"/>
        <family val="2"/>
      </rPr>
      <t xml:space="preserve"> is much like the process doctors and nurses use to measure your medical health.  When you go to the doctor for a check-up, they gather information; i.e. your blood pressure, your temperature, your pulse, and any other information they deem necessary for determining your medical health.  Each measure has some general guidelines of what the measure should be.  For example, the temperature for a healthy adult should be between 97.8 and 99.1.  Anything outside this range might indicate a potential health problem.   It does not indicate what the problem is, but gives the doctor and patient an indicator that some action may be necessary to correct the problem.  
</t>
    </r>
    <r>
      <rPr>
        <b/>
        <sz val="14"/>
        <color rgb="FF000000"/>
        <rFont val="Calibri"/>
        <family val="2"/>
      </rPr>
      <t>Financial analysis</t>
    </r>
    <r>
      <rPr>
        <sz val="11"/>
        <color rgb="FF000000"/>
        <rFont val="Calibri"/>
        <family val="2"/>
      </rPr>
      <t xml:space="preserve"> allows producers to assess the business’s financial health and chart its progress.  The analysis identifies any strengths and weaknesses and where action may be necessary to correct a problem.   Management can use the information to assist in decision making and goal setting to compare business performance to previous years and similar operations.  Financial Analysis will help (1) measure and identify the financial strengths and weaknesses of a business; (2) provide an "early warning system" of developing financial problems; (3) assist managers in decision-making; (4) help lenders and creditors evaluate credit risk (worthiness) when acquiring a loan; and answer basic financial questions such as </t>
    </r>
    <r>
      <rPr>
        <i/>
        <sz val="11"/>
        <color rgb="FF000000"/>
        <rFont val="Calibri"/>
        <family val="2"/>
      </rPr>
      <t>how well will I be able to pay my bills on time without disrupting normal operations? How do my profits compare to my neighbors or similar operations?  How did profits this year compare with profits in past years?</t>
    </r>
    <r>
      <rPr>
        <sz val="11"/>
        <color rgb="FF000000"/>
        <rFont val="Calibri"/>
        <family val="2"/>
      </rPr>
      <t xml:space="preserve"> </t>
    </r>
    <r>
      <rPr>
        <i/>
        <sz val="11"/>
        <color rgb="FF000000"/>
        <rFont val="Calibri"/>
        <family val="2"/>
      </rPr>
      <t>How efficiently am I using my land and other assets to generate revenues?</t>
    </r>
    <r>
      <rPr>
        <sz val="11"/>
        <color rgb="FF000000"/>
        <rFont val="Calibri"/>
        <family val="2"/>
      </rPr>
      <t xml:space="preserve">
</t>
    </r>
    <r>
      <rPr>
        <b/>
        <sz val="14"/>
        <color rgb="FF000000"/>
        <rFont val="Calibri"/>
        <family val="2"/>
      </rPr>
      <t>A group of industry experts</t>
    </r>
    <r>
      <rPr>
        <sz val="11"/>
        <color rgb="FF000000"/>
        <rFont val="Calibri"/>
        <family val="2"/>
      </rPr>
      <t xml:space="preserve"> began working together in 1990 to promote uniformity in financial reporting and analysis for agriculture, now called the Farm Financial Standards Council. They developed Financial Guidelines for Agricultural Producers.  The recommended measures were categorized into five broad categories: Liquidity, Solvency, Profitability, Financial Efficiency, and Repayment Capacity.  
</t>
    </r>
    <r>
      <rPr>
        <b/>
        <sz val="14"/>
        <color rgb="FF000000"/>
        <rFont val="Calibri"/>
        <family val="2"/>
      </rPr>
      <t>Benchmarks</t>
    </r>
    <r>
      <rPr>
        <sz val="11"/>
        <color rgb="FF000000"/>
        <rFont val="Calibri"/>
        <family val="2"/>
      </rPr>
      <t xml:space="preserve">, guidelines or general rules of thumb related to a specific industry, help make financial ratios even more powerful as measures of financial health. However, there is no single fixed number considered normal, but the benchmark range allows the doctor to interpret the measure and to decide if further action is required.  Variations will occur between size of operations, owned versus leased, types of operation, location of operation, and other factors.  The benchmarks are meant to be only a guideline for comparison purposes.  Each farm operator should establish specific benchmarks for their specific farm situation.  The correlated benchmarks are presented in terms of green, yellow and red lights.  A </t>
    </r>
    <r>
      <rPr>
        <b/>
        <sz val="11"/>
        <color rgb="FF009900"/>
        <rFont val="Calibri"/>
        <family val="2"/>
      </rPr>
      <t>green light</t>
    </r>
    <r>
      <rPr>
        <sz val="11"/>
        <color rgb="FF000000"/>
        <rFont val="Calibri"/>
        <family val="2"/>
      </rPr>
      <t xml:space="preserve"> represents a financial strength with low risk.  A </t>
    </r>
    <r>
      <rPr>
        <b/>
        <sz val="11"/>
        <color rgb="FFFFC000"/>
        <rFont val="Calibri"/>
        <family val="2"/>
      </rPr>
      <t>yellow light</t>
    </r>
    <r>
      <rPr>
        <sz val="11"/>
        <color rgb="FF000000"/>
        <rFont val="Calibri"/>
        <family val="2"/>
      </rPr>
      <t xml:space="preserve"> corresponds to moderate risk, and a </t>
    </r>
    <r>
      <rPr>
        <b/>
        <sz val="11"/>
        <color rgb="FFFF0000"/>
        <rFont val="Calibri"/>
        <family val="2"/>
      </rPr>
      <t xml:space="preserve">red light </t>
    </r>
    <r>
      <rPr>
        <sz val="11"/>
        <color rgb="FF000000"/>
        <rFont val="Calibri"/>
        <family val="2"/>
      </rPr>
      <t xml:space="preserve">means weakness and high risk.  A green light doesn’t guarantee success, nor does a red light imply failure.  A weakness in one area may be overcome by strengths in other areas. 
</t>
    </r>
    <r>
      <rPr>
        <b/>
        <sz val="14"/>
        <color rgb="FF000000"/>
        <rFont val="Calibri"/>
        <family val="2"/>
      </rPr>
      <t>Trends</t>
    </r>
    <r>
      <rPr>
        <sz val="11"/>
        <color rgb="FF000000"/>
        <rFont val="Calibri"/>
        <family val="2"/>
      </rPr>
      <t xml:space="preserve">, the direction or tendency a ratio exhibits after 2 or more years, provide insight into financial performance, but trends in the ratios are even more useful.  Monitoring trends can provide a warning system if the ratios are worsening.  Erratic financial performance should also be watched as it may indicate a sign of instability due to management problems or other factors.  </t>
    </r>
  </si>
  <si>
    <t>Enter Your Name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</si>
</sst>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_);[Red]\(0\)"/>
    <numFmt numFmtId="165" formatCode="0.00_);[Red]\(0.00\)"/>
  </numFmts>
  <fonts count="31" x14ac:knownFonts="1">
    <font>
      <sz val="11"/>
      <color theme="1"/>
      <name val="Calibri"/>
      <family val="2"/>
    </font>
    <font>
      <sz val="11"/>
      <color theme="1"/>
      <name val="Calibri"/>
      <family val="2"/>
    </font>
    <font>
      <b/>
      <sz val="11"/>
      <color theme="0"/>
      <name val="Calibri"/>
      <family val="2"/>
    </font>
    <font>
      <b/>
      <sz val="11"/>
      <color theme="1"/>
      <name val="Calibri"/>
      <family val="2"/>
    </font>
    <font>
      <sz val="11"/>
      <name val="Calibri"/>
      <family val="2"/>
    </font>
    <font>
      <sz val="11"/>
      <color rgb="FF0000FF"/>
      <name val="Calibri"/>
      <family val="2"/>
    </font>
    <font>
      <b/>
      <sz val="11"/>
      <color rgb="FF0000FF"/>
      <name val="Calibri"/>
      <family val="2"/>
    </font>
    <font>
      <b/>
      <sz val="11"/>
      <name val="Calibri"/>
      <family val="2"/>
    </font>
    <font>
      <b/>
      <sz val="11"/>
      <color rgb="FFFFFF00"/>
      <name val="Calibri"/>
      <family val="2"/>
    </font>
    <font>
      <b/>
      <sz val="12"/>
      <color theme="1"/>
      <name val="Calibri"/>
      <family val="2"/>
    </font>
    <font>
      <sz val="12"/>
      <color theme="1"/>
      <name val="Calibri"/>
      <family val="2"/>
    </font>
    <font>
      <sz val="14"/>
      <color theme="1"/>
      <name val="Calibri"/>
      <family val="2"/>
    </font>
    <font>
      <b/>
      <i/>
      <sz val="18"/>
      <color rgb="FF0000FF"/>
      <name val="Comic Sans MS"/>
      <family val="4"/>
    </font>
    <font>
      <b/>
      <sz val="16"/>
      <color theme="1"/>
      <name val="Calibri"/>
      <family val="2"/>
    </font>
    <font>
      <b/>
      <sz val="18"/>
      <color theme="1"/>
      <name val="Calibri"/>
      <family val="2"/>
    </font>
    <font>
      <i/>
      <sz val="11"/>
      <color theme="1"/>
      <name val="Calibri"/>
      <family val="2"/>
    </font>
    <font>
      <i/>
      <sz val="11"/>
      <name val="Calibri"/>
      <family val="2"/>
    </font>
    <font>
      <sz val="12"/>
      <color rgb="FF000000"/>
      <name val="Calibri"/>
      <family val="2"/>
    </font>
    <font>
      <sz val="11"/>
      <name val="Comic Sans MS"/>
      <family val="4"/>
    </font>
    <font>
      <b/>
      <sz val="18"/>
      <color rgb="FF009900"/>
      <name val="Comic Sans MS"/>
      <family val="4"/>
    </font>
    <font>
      <sz val="11"/>
      <color rgb="FF000000"/>
      <name val="Calibri"/>
      <family val="2"/>
    </font>
    <font>
      <b/>
      <sz val="14"/>
      <color rgb="FF000000"/>
      <name val="Calibri"/>
      <family val="2"/>
    </font>
    <font>
      <b/>
      <sz val="11"/>
      <color rgb="FF009900"/>
      <name val="Calibri"/>
      <family val="2"/>
    </font>
    <font>
      <b/>
      <sz val="11"/>
      <color rgb="FFFF0000"/>
      <name val="Calibri"/>
      <family val="2"/>
    </font>
    <font>
      <b/>
      <sz val="11"/>
      <color rgb="FFFFC000"/>
      <name val="Calibri"/>
      <family val="2"/>
    </font>
    <font>
      <sz val="11"/>
      <color theme="1"/>
      <name val="Calibri"/>
      <family val="2"/>
      <scheme val="minor"/>
    </font>
    <font>
      <sz val="11"/>
      <color rgb="FF000000"/>
      <name val="Calibri"/>
      <family val="2"/>
      <scheme val="minor"/>
    </font>
    <font>
      <i/>
      <sz val="11"/>
      <color rgb="FF000000"/>
      <name val="Calibri"/>
      <family val="2"/>
    </font>
    <font>
      <b/>
      <i/>
      <sz val="11"/>
      <color rgb="FF0000FF"/>
      <name val="Calibri"/>
      <family val="2"/>
    </font>
    <font>
      <sz val="11"/>
      <color theme="0"/>
      <name val="Calibri"/>
      <family val="2"/>
    </font>
    <font>
      <sz val="11"/>
      <color rgb="FFFFFF00"/>
      <name val="Calibri"/>
      <family val="2"/>
    </font>
  </fonts>
  <fills count="8">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9" tint="0.79998168889431442"/>
        <bgColor indexed="64"/>
      </patternFill>
    </fill>
    <fill>
      <patternFill patternType="solid">
        <fgColor rgb="FF009900"/>
        <bgColor indexed="64"/>
      </patternFill>
    </fill>
    <fill>
      <patternFill patternType="solid">
        <fgColor theme="0" tint="-4.9989318521683403E-2"/>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133">
    <xf numFmtId="0" fontId="0" fillId="0" borderId="0" xfId="0"/>
    <xf numFmtId="0" fontId="0" fillId="0" borderId="0" xfId="0" applyAlignment="1">
      <alignment vertical="center"/>
    </xf>
    <xf numFmtId="0" fontId="3" fillId="0" borderId="0" xfId="0" applyFont="1" applyAlignment="1">
      <alignment vertical="center"/>
    </xf>
    <xf numFmtId="0" fontId="3" fillId="0" borderId="0" xfId="0" applyFont="1" applyAlignment="1">
      <alignment horizontal="left" vertical="center"/>
    </xf>
    <xf numFmtId="0" fontId="0" fillId="0" borderId="0" xfId="0" applyAlignment="1">
      <alignment horizontal="left" vertical="center" indent="2"/>
    </xf>
    <xf numFmtId="0" fontId="0" fillId="0" borderId="2" xfId="0" applyBorder="1" applyAlignment="1">
      <alignment vertical="center"/>
    </xf>
    <xf numFmtId="38" fontId="0" fillId="0" borderId="0" xfId="0" applyNumberFormat="1" applyAlignment="1">
      <alignment vertical="center"/>
    </xf>
    <xf numFmtId="164" fontId="6" fillId="4" borderId="1" xfId="0" applyNumberFormat="1" applyFont="1" applyFill="1" applyBorder="1" applyAlignment="1" applyProtection="1">
      <alignment horizontal="center" vertical="center"/>
      <protection locked="0"/>
    </xf>
    <xf numFmtId="38" fontId="5" fillId="4" borderId="1" xfId="0" applyNumberFormat="1" applyFont="1" applyFill="1" applyBorder="1" applyAlignment="1" applyProtection="1">
      <alignment vertical="center"/>
      <protection locked="0"/>
    </xf>
    <xf numFmtId="0" fontId="3" fillId="0" borderId="0" xfId="0" applyFont="1" applyAlignment="1">
      <alignment horizontal="right" vertical="center"/>
    </xf>
    <xf numFmtId="0" fontId="0" fillId="0" borderId="0" xfId="0" applyBorder="1" applyAlignment="1">
      <alignment vertical="center"/>
    </xf>
    <xf numFmtId="164" fontId="3" fillId="0" borderId="2" xfId="0" applyNumberFormat="1" applyFont="1" applyBorder="1" applyAlignment="1">
      <alignment vertical="center"/>
    </xf>
    <xf numFmtId="0" fontId="3" fillId="0" borderId="0" xfId="0" applyFont="1" applyBorder="1" applyAlignment="1">
      <alignment horizontal="right" vertical="center"/>
    </xf>
    <xf numFmtId="0" fontId="9" fillId="0" borderId="2" xfId="0" applyFont="1" applyBorder="1" applyAlignment="1">
      <alignment vertical="center"/>
    </xf>
    <xf numFmtId="164" fontId="9" fillId="0" borderId="2" xfId="0" applyNumberFormat="1" applyFont="1" applyBorder="1" applyAlignment="1">
      <alignment horizontal="right" vertical="center"/>
    </xf>
    <xf numFmtId="0" fontId="10"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indent="2"/>
    </xf>
    <xf numFmtId="165" fontId="10" fillId="0" borderId="0" xfId="0" applyNumberFormat="1" applyFont="1" applyAlignment="1">
      <alignment vertical="center"/>
    </xf>
    <xf numFmtId="0" fontId="10" fillId="0" borderId="0" xfId="0" quotePrefix="1" applyFont="1" applyAlignment="1">
      <alignment vertical="center"/>
    </xf>
    <xf numFmtId="38" fontId="10" fillId="0" borderId="0" xfId="0" applyNumberFormat="1" applyFont="1" applyAlignment="1">
      <alignment vertical="center"/>
    </xf>
    <xf numFmtId="0" fontId="9" fillId="0" borderId="0" xfId="0" applyFont="1" applyAlignment="1">
      <alignment horizontal="left" vertical="center"/>
    </xf>
    <xf numFmtId="9" fontId="10" fillId="0" borderId="0" xfId="1" applyFont="1" applyAlignment="1">
      <alignment vertical="center"/>
    </xf>
    <xf numFmtId="164" fontId="9" fillId="0" borderId="2" xfId="0" applyNumberFormat="1" applyFont="1" applyBorder="1" applyAlignment="1">
      <alignment horizontal="center" vertical="center"/>
    </xf>
    <xf numFmtId="0" fontId="10" fillId="0" borderId="0" xfId="0" applyFont="1" applyAlignment="1">
      <alignment horizontal="center" vertical="center"/>
    </xf>
    <xf numFmtId="165" fontId="9" fillId="0" borderId="1" xfId="0" applyNumberFormat="1" applyFont="1" applyBorder="1" applyAlignment="1">
      <alignment horizontal="center" vertical="center"/>
    </xf>
    <xf numFmtId="9" fontId="10" fillId="0" borderId="1" xfId="1" applyFont="1" applyBorder="1" applyAlignment="1">
      <alignment horizontal="center" vertical="center"/>
    </xf>
    <xf numFmtId="6" fontId="9" fillId="0" borderId="1" xfId="0" applyNumberFormat="1" applyFont="1" applyBorder="1" applyAlignment="1">
      <alignment horizontal="center" vertical="center"/>
    </xf>
    <xf numFmtId="6" fontId="10" fillId="0" borderId="1" xfId="1" applyNumberFormat="1" applyFont="1" applyBorder="1" applyAlignment="1">
      <alignment horizontal="center" vertical="center"/>
    </xf>
    <xf numFmtId="0" fontId="0" fillId="6" borderId="0" xfId="0" applyFill="1" applyBorder="1" applyAlignment="1">
      <alignment vertical="center"/>
    </xf>
    <xf numFmtId="0" fontId="8" fillId="5"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6" borderId="13" xfId="0" applyFill="1" applyBorder="1" applyAlignment="1">
      <alignment vertical="center"/>
    </xf>
    <xf numFmtId="0" fontId="0" fillId="6" borderId="14" xfId="0" applyFill="1" applyBorder="1" applyAlignment="1">
      <alignment vertical="center"/>
    </xf>
    <xf numFmtId="0" fontId="0" fillId="6" borderId="15" xfId="0" applyFill="1" applyBorder="1" applyAlignment="1">
      <alignment vertical="center"/>
    </xf>
    <xf numFmtId="0" fontId="5" fillId="6" borderId="16" xfId="0" applyFont="1" applyFill="1" applyBorder="1" applyAlignment="1">
      <alignment horizontal="left" vertical="center"/>
    </xf>
    <xf numFmtId="0" fontId="0" fillId="6" borderId="17" xfId="0" applyFill="1" applyBorder="1" applyAlignment="1">
      <alignment vertical="center"/>
    </xf>
    <xf numFmtId="0" fontId="0" fillId="6" borderId="16" xfId="0" applyFill="1" applyBorder="1" applyAlignment="1">
      <alignment vertical="center"/>
    </xf>
    <xf numFmtId="0" fontId="0" fillId="6" borderId="17" xfId="0" applyFill="1" applyBorder="1" applyAlignment="1">
      <alignment vertical="center" wrapText="1"/>
    </xf>
    <xf numFmtId="0" fontId="0" fillId="6" borderId="18" xfId="0" applyFill="1" applyBorder="1" applyAlignment="1">
      <alignment vertical="center"/>
    </xf>
    <xf numFmtId="0" fontId="0" fillId="6" borderId="2" xfId="0" applyFill="1" applyBorder="1" applyAlignment="1">
      <alignment vertical="center"/>
    </xf>
    <xf numFmtId="0" fontId="0" fillId="6" borderId="19" xfId="0" applyFill="1" applyBorder="1" applyAlignment="1">
      <alignment vertical="center"/>
    </xf>
    <xf numFmtId="0" fontId="5" fillId="6" borderId="0" xfId="0" applyFont="1" applyFill="1" applyBorder="1" applyAlignment="1">
      <alignment horizontal="left" vertical="center"/>
    </xf>
    <xf numFmtId="0" fontId="3" fillId="6" borderId="0" xfId="0" applyFont="1" applyFill="1" applyBorder="1" applyAlignment="1">
      <alignment horizontal="center" vertical="center"/>
    </xf>
    <xf numFmtId="6" fontId="3" fillId="0" borderId="1" xfId="0" applyNumberFormat="1" applyFont="1" applyBorder="1" applyAlignment="1">
      <alignment horizontal="center" vertical="center"/>
    </xf>
    <xf numFmtId="0" fontId="0" fillId="6" borderId="16" xfId="0" applyFill="1" applyBorder="1" applyAlignment="1">
      <alignment horizontal="left" vertical="center" wrapText="1"/>
    </xf>
    <xf numFmtId="0" fontId="0" fillId="6" borderId="0" xfId="0" applyFill="1" applyBorder="1" applyAlignment="1">
      <alignment horizontal="left" vertical="center" wrapText="1"/>
    </xf>
    <xf numFmtId="0" fontId="0" fillId="6" borderId="17" xfId="0" applyFill="1" applyBorder="1" applyAlignment="1">
      <alignment horizontal="left" vertical="center" wrapText="1"/>
    </xf>
    <xf numFmtId="0" fontId="2" fillId="3" borderId="0" xfId="0" applyFont="1" applyFill="1" applyBorder="1" applyAlignment="1">
      <alignment horizontal="center" vertical="center" wrapText="1"/>
    </xf>
    <xf numFmtId="0" fontId="0" fillId="6" borderId="0" xfId="0" applyFill="1" applyBorder="1" applyAlignment="1">
      <alignment vertical="center" wrapText="1"/>
    </xf>
    <xf numFmtId="0" fontId="2" fillId="6" borderId="0" xfId="0" applyFont="1" applyFill="1" applyBorder="1" applyAlignment="1">
      <alignment horizontal="center" vertical="center" wrapText="1"/>
    </xf>
    <xf numFmtId="0" fontId="2" fillId="6" borderId="0" xfId="0" applyFont="1" applyFill="1" applyBorder="1" applyAlignment="1">
      <alignment horizontal="center" vertical="center"/>
    </xf>
    <xf numFmtId="0" fontId="3" fillId="6" borderId="7" xfId="0" applyFont="1" applyFill="1" applyBorder="1" applyAlignment="1">
      <alignment horizontal="center" vertical="center"/>
    </xf>
    <xf numFmtId="0" fontId="0" fillId="6" borderId="16" xfId="0" applyFill="1" applyBorder="1" applyAlignment="1">
      <alignment vertical="center" wrapText="1"/>
    </xf>
    <xf numFmtId="0" fontId="0" fillId="6" borderId="16" xfId="0" applyFill="1" applyBorder="1" applyAlignment="1">
      <alignment horizontal="left" vertical="center"/>
    </xf>
    <xf numFmtId="0" fontId="0" fillId="6" borderId="0" xfId="0" applyFill="1" applyBorder="1" applyAlignment="1">
      <alignment horizontal="left" vertical="center"/>
    </xf>
    <xf numFmtId="0" fontId="0" fillId="6" borderId="17" xfId="0" applyFill="1" applyBorder="1" applyAlignment="1">
      <alignment horizontal="left" vertical="center"/>
    </xf>
    <xf numFmtId="0" fontId="11" fillId="7" borderId="0" xfId="0" applyFont="1" applyFill="1" applyAlignment="1">
      <alignment vertical="center" wrapText="1"/>
    </xf>
    <xf numFmtId="0" fontId="7" fillId="2"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8" fillId="5"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5" fillId="6" borderId="18" xfId="0" applyFont="1" applyFill="1" applyBorder="1" applyAlignment="1">
      <alignment horizontal="left" vertical="center"/>
    </xf>
    <xf numFmtId="0" fontId="5" fillId="6" borderId="2" xfId="0" applyFont="1" applyFill="1" applyBorder="1" applyAlignment="1">
      <alignment horizontal="left" vertical="center"/>
    </xf>
    <xf numFmtId="0" fontId="0" fillId="7" borderId="0" xfId="0" applyFill="1" applyAlignment="1">
      <alignment vertical="center"/>
    </xf>
    <xf numFmtId="9" fontId="10" fillId="6" borderId="1" xfId="1" applyFont="1" applyFill="1" applyBorder="1" applyAlignment="1">
      <alignment horizontal="center" vertical="center"/>
    </xf>
    <xf numFmtId="0" fontId="0" fillId="6" borderId="0" xfId="0" applyFill="1" applyBorder="1" applyAlignment="1">
      <alignment vertical="top" wrapText="1"/>
    </xf>
    <xf numFmtId="0" fontId="0" fillId="0" borderId="0" xfId="0" applyFill="1" applyBorder="1" applyAlignment="1">
      <alignment vertical="center"/>
    </xf>
    <xf numFmtId="0" fontId="0" fillId="0" borderId="0" xfId="0" applyFill="1" applyBorder="1" applyAlignment="1">
      <alignment vertical="center" wrapText="1"/>
    </xf>
    <xf numFmtId="0" fontId="0" fillId="0" borderId="0" xfId="0" applyFill="1" applyAlignment="1">
      <alignment vertical="center"/>
    </xf>
    <xf numFmtId="0" fontId="0" fillId="6" borderId="2" xfId="0" applyFill="1" applyBorder="1" applyAlignment="1">
      <alignment horizontal="left" vertical="center" wrapText="1"/>
    </xf>
    <xf numFmtId="0" fontId="2" fillId="6" borderId="2" xfId="0" applyFont="1" applyFill="1" applyBorder="1" applyAlignment="1">
      <alignment horizontal="center" vertical="center" wrapText="1"/>
    </xf>
    <xf numFmtId="0" fontId="8" fillId="5" borderId="20" xfId="0" applyFont="1" applyFill="1" applyBorder="1" applyAlignment="1">
      <alignment horizontal="center" vertical="center"/>
    </xf>
    <xf numFmtId="0" fontId="4" fillId="5" borderId="22" xfId="0" applyFont="1" applyFill="1" applyBorder="1" applyAlignment="1">
      <alignment horizontal="left" vertical="center"/>
    </xf>
    <xf numFmtId="0" fontId="4" fillId="5" borderId="21" xfId="0" applyFont="1" applyFill="1" applyBorder="1" applyAlignment="1">
      <alignment horizontal="left" vertical="center" wrapText="1"/>
    </xf>
    <xf numFmtId="0" fontId="7" fillId="2" borderId="20"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21" xfId="0" applyFont="1" applyFill="1" applyBorder="1" applyAlignment="1">
      <alignment horizontal="center" vertical="center"/>
    </xf>
    <xf numFmtId="0" fontId="8" fillId="5" borderId="4" xfId="0" applyFont="1" applyFill="1" applyBorder="1" applyAlignment="1">
      <alignment horizontal="center" vertical="center" wrapText="1"/>
    </xf>
    <xf numFmtId="0" fontId="3" fillId="6" borderId="0" xfId="0" applyFont="1" applyFill="1" applyBorder="1" applyAlignment="1">
      <alignment horizontal="left" vertical="top" wrapText="1"/>
    </xf>
    <xf numFmtId="0" fontId="8" fillId="6" borderId="0" xfId="0" applyFont="1" applyFill="1" applyBorder="1" applyAlignment="1">
      <alignment horizontal="center" vertical="center"/>
    </xf>
    <xf numFmtId="0" fontId="8" fillId="6" borderId="0" xfId="0" applyFont="1" applyFill="1" applyBorder="1" applyAlignment="1">
      <alignment horizontal="center" vertical="center" wrapText="1"/>
    </xf>
    <xf numFmtId="0" fontId="0" fillId="6" borderId="0" xfId="0" applyFill="1" applyBorder="1" applyAlignment="1">
      <alignment vertical="top"/>
    </xf>
    <xf numFmtId="0" fontId="8" fillId="5"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4" fillId="6" borderId="0" xfId="0" applyFont="1" applyFill="1" applyBorder="1" applyAlignment="1">
      <alignment vertical="center"/>
    </xf>
    <xf numFmtId="0" fontId="7" fillId="6" borderId="0" xfId="0" applyFont="1" applyFill="1" applyBorder="1" applyAlignment="1">
      <alignment horizontal="left" vertical="center" wrapText="1"/>
    </xf>
    <xf numFmtId="0" fontId="7" fillId="6" borderId="0" xfId="0" applyFont="1" applyFill="1" applyBorder="1" applyAlignment="1">
      <alignment horizontal="left" vertical="top" wrapText="1"/>
    </xf>
    <xf numFmtId="9" fontId="9" fillId="0" borderId="1" xfId="1" applyFont="1" applyBorder="1" applyAlignment="1">
      <alignment horizontal="center" vertical="center"/>
    </xf>
    <xf numFmtId="0" fontId="3" fillId="6" borderId="0" xfId="0" applyFont="1" applyFill="1" applyBorder="1" applyAlignment="1">
      <alignment horizontal="left" vertical="top" wrapText="1"/>
    </xf>
    <xf numFmtId="0" fontId="3" fillId="6" borderId="0" xfId="0" applyFont="1" applyFill="1" applyBorder="1" applyAlignment="1">
      <alignment vertical="top" wrapText="1"/>
    </xf>
    <xf numFmtId="0" fontId="20" fillId="0" borderId="0" xfId="0" applyFont="1" applyAlignment="1">
      <alignment horizontal="justify" vertical="center" wrapText="1" readingOrder="1"/>
    </xf>
    <xf numFmtId="0" fontId="17" fillId="0" borderId="0" xfId="0" applyFont="1" applyAlignment="1">
      <alignment horizontal="justify" vertical="center" wrapText="1" readingOrder="1"/>
    </xf>
    <xf numFmtId="0" fontId="25" fillId="0" borderId="0" xfId="0" applyFont="1"/>
    <xf numFmtId="0" fontId="25" fillId="0" borderId="0" xfId="0" applyFont="1" applyAlignment="1">
      <alignment horizontal="left" vertical="center" indent="3" readingOrder="1"/>
    </xf>
    <xf numFmtId="0" fontId="26" fillId="0" borderId="0" xfId="0" applyFont="1" applyAlignment="1">
      <alignment horizontal="left" vertical="center" readingOrder="1"/>
    </xf>
    <xf numFmtId="0" fontId="25" fillId="0" borderId="0" xfId="0" applyFont="1" applyAlignment="1">
      <alignment horizontal="left" vertical="center" indent="8" readingOrder="1"/>
    </xf>
    <xf numFmtId="0" fontId="19" fillId="0" borderId="0" xfId="0" applyFont="1" applyAlignment="1">
      <alignment horizontal="left" wrapText="1"/>
    </xf>
    <xf numFmtId="0" fontId="18" fillId="0" borderId="0" xfId="0" applyFont="1" applyAlignment="1">
      <alignment horizontal="left" vertical="center" wrapText="1" indent="2"/>
    </xf>
    <xf numFmtId="0" fontId="11" fillId="7" borderId="2" xfId="0" applyFont="1" applyFill="1" applyBorder="1" applyAlignment="1">
      <alignment vertical="top" wrapText="1"/>
    </xf>
    <xf numFmtId="0" fontId="30" fillId="5" borderId="0" xfId="0" applyFont="1" applyFill="1" applyBorder="1" applyAlignment="1">
      <alignment horizontal="center" vertical="center" wrapText="1"/>
    </xf>
    <xf numFmtId="0" fontId="29" fillId="3" borderId="0" xfId="0" applyFont="1" applyFill="1" applyBorder="1" applyAlignment="1">
      <alignment horizontal="center" vertical="center" wrapText="1"/>
    </xf>
    <xf numFmtId="0" fontId="7" fillId="2" borderId="0" xfId="0" applyFont="1" applyFill="1" applyBorder="1" applyAlignment="1">
      <alignment horizontal="center" vertical="center"/>
    </xf>
    <xf numFmtId="0" fontId="7" fillId="2" borderId="0" xfId="0" applyFont="1" applyFill="1" applyBorder="1" applyAlignment="1">
      <alignment horizontal="center" vertical="top"/>
    </xf>
    <xf numFmtId="0" fontId="7" fillId="2" borderId="11" xfId="0" applyFont="1" applyFill="1" applyBorder="1" applyAlignment="1">
      <alignment horizontal="center" vertical="center"/>
    </xf>
    <xf numFmtId="0" fontId="7" fillId="2" borderId="22" xfId="0" applyFont="1" applyFill="1" applyBorder="1" applyAlignment="1">
      <alignment horizontal="center"/>
    </xf>
    <xf numFmtId="0" fontId="7" fillId="2" borderId="21" xfId="0" applyFont="1" applyFill="1" applyBorder="1" applyAlignment="1">
      <alignment horizontal="center" vertical="top"/>
    </xf>
    <xf numFmtId="0" fontId="20" fillId="6" borderId="0" xfId="0" applyFont="1" applyFill="1" applyAlignment="1">
      <alignment horizontal="justify" vertical="top" wrapText="1" readingOrder="1"/>
    </xf>
    <xf numFmtId="0" fontId="28" fillId="4" borderId="1" xfId="0" applyFont="1" applyFill="1" applyBorder="1" applyAlignment="1" applyProtection="1">
      <alignment horizontal="center" vertical="center"/>
      <protection locked="0"/>
    </xf>
    <xf numFmtId="0" fontId="12" fillId="0" borderId="0" xfId="0" applyFont="1" applyAlignment="1">
      <alignment horizontal="center" vertical="center"/>
    </xf>
    <xf numFmtId="0" fontId="10" fillId="0" borderId="0" xfId="0" applyFont="1" applyAlignment="1">
      <alignment horizontal="center" vertical="center" wrapText="1"/>
    </xf>
    <xf numFmtId="0" fontId="0" fillId="6" borderId="0" xfId="0" applyFont="1" applyFill="1" applyBorder="1" applyAlignment="1">
      <alignment horizontal="justify" vertical="top" wrapText="1"/>
    </xf>
    <xf numFmtId="0" fontId="5" fillId="6" borderId="0" xfId="0" applyFont="1" applyFill="1" applyBorder="1" applyAlignment="1">
      <alignment horizontal="justify" vertical="top" wrapText="1"/>
    </xf>
    <xf numFmtId="0" fontId="11" fillId="7" borderId="0" xfId="0" applyFont="1" applyFill="1" applyBorder="1" applyAlignment="1">
      <alignment horizontal="left" vertical="top" wrapText="1"/>
    </xf>
    <xf numFmtId="0" fontId="0" fillId="6" borderId="0" xfId="0" applyFill="1" applyBorder="1" applyAlignment="1">
      <alignment horizontal="justify" vertical="top" wrapText="1"/>
    </xf>
    <xf numFmtId="0" fontId="5" fillId="6" borderId="11" xfId="0" applyFont="1" applyFill="1" applyBorder="1" applyAlignment="1">
      <alignment horizontal="center" vertical="center"/>
    </xf>
    <xf numFmtId="0" fontId="0" fillId="6" borderId="11" xfId="0" applyFill="1" applyBorder="1" applyAlignment="1">
      <alignment horizontal="center" vertical="center"/>
    </xf>
    <xf numFmtId="0" fontId="11" fillId="7" borderId="0" xfId="0" applyFont="1" applyFill="1" applyBorder="1" applyAlignment="1">
      <alignment horizontal="justify" vertical="top" wrapText="1"/>
    </xf>
    <xf numFmtId="0" fontId="0" fillId="6" borderId="0" xfId="0" applyFill="1" applyBorder="1" applyAlignment="1">
      <alignment horizontal="left" vertical="center"/>
    </xf>
    <xf numFmtId="0" fontId="11" fillId="7" borderId="2" xfId="0" applyFont="1" applyFill="1" applyBorder="1" applyAlignment="1">
      <alignment horizontal="left" vertical="top" wrapText="1"/>
    </xf>
    <xf numFmtId="0" fontId="3" fillId="6" borderId="0" xfId="0" applyFont="1" applyFill="1" applyBorder="1" applyAlignment="1">
      <alignment horizontal="justify" vertical="top" wrapText="1"/>
    </xf>
    <xf numFmtId="0" fontId="0" fillId="6" borderId="0" xfId="0" applyFill="1" applyBorder="1" applyAlignment="1">
      <alignment horizontal="left" vertical="top" wrapText="1"/>
    </xf>
    <xf numFmtId="0" fontId="0" fillId="6" borderId="16" xfId="0" applyFill="1" applyBorder="1" applyAlignment="1">
      <alignment horizontal="left" vertical="center" wrapText="1"/>
    </xf>
    <xf numFmtId="0" fontId="0" fillId="6" borderId="0" xfId="0" applyFill="1" applyBorder="1" applyAlignment="1">
      <alignment horizontal="center" vertical="center" wrapText="1"/>
    </xf>
    <xf numFmtId="0" fontId="4" fillId="6" borderId="0" xfId="0" applyFont="1" applyFill="1" applyBorder="1" applyAlignment="1">
      <alignment horizontal="left" vertical="top" wrapText="1"/>
    </xf>
    <xf numFmtId="0" fontId="14" fillId="7" borderId="0" xfId="0" applyFont="1" applyFill="1" applyBorder="1" applyAlignment="1">
      <alignment horizontal="left" vertical="top" wrapText="1"/>
    </xf>
  </cellXfs>
  <cellStyles count="2">
    <cellStyle name="Normal" xfId="0" builtinId="0"/>
    <cellStyle name="Percent" xfId="1" builtinId="5"/>
  </cellStyles>
  <dxfs count="246">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strike val="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strike val="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strike val="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strike val="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strike val="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auto="1"/>
      </font>
      <fill>
        <patternFill>
          <bgColor rgb="FFFFFF00"/>
        </patternFill>
      </fill>
    </dxf>
    <dxf>
      <font>
        <b/>
        <i val="0"/>
        <strike val="0"/>
        <color theme="0"/>
      </font>
      <fill>
        <patternFill>
          <bgColor rgb="FFFF00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b/>
        <i val="0"/>
        <strike val="0"/>
        <color rgb="FFFFFF00"/>
      </font>
      <fill>
        <patternFill>
          <bgColor rgb="FF009900"/>
        </patternFill>
      </fill>
    </dxf>
    <dxf>
      <font>
        <b/>
        <i val="0"/>
        <strike val="0"/>
        <color theme="0"/>
      </font>
      <fill>
        <patternFill>
          <bgColor rgb="FFFF0000"/>
        </patternFill>
      </fill>
    </dxf>
    <dxf>
      <font>
        <b/>
        <i val="0"/>
        <strike val="0"/>
        <color auto="1"/>
      </font>
      <fill>
        <patternFill>
          <bgColor rgb="FFFFFF00"/>
        </patternFill>
      </fill>
    </dxf>
    <dxf>
      <font>
        <strike val="0"/>
        <color rgb="FFFFFF00"/>
      </font>
      <fill>
        <patternFill>
          <bgColor rgb="FF009900"/>
        </patternFill>
      </fill>
    </dxf>
    <dxf>
      <font>
        <strike val="0"/>
        <color auto="1"/>
      </font>
      <fill>
        <patternFill>
          <bgColor rgb="FFFFFF00"/>
        </patternFill>
      </fill>
    </dxf>
    <dxf>
      <font>
        <strike val="0"/>
        <color theme="0"/>
      </font>
      <fill>
        <patternFill>
          <bgColor rgb="FFFF0000"/>
        </patternFill>
      </fill>
    </dxf>
  </dxfs>
  <tableStyles count="0" defaultTableStyle="TableStyleMedium2" defaultPivotStyle="PivotStyleLight16"/>
  <colors>
    <mruColors>
      <color rgb="FF0099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Current Ratio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rgbClr val="0000FF"/>
              </a:solidFill>
              <a:round/>
            </a:ln>
            <a:effectLst/>
          </c:spPr>
          <c:marker>
            <c:symbol val="circle"/>
            <c:size val="5"/>
            <c:spPr>
              <a:solidFill>
                <a:srgbClr val="0000FF"/>
              </a:solidFill>
              <a:ln w="9525">
                <a:solidFill>
                  <a:schemeClr val="tx1"/>
                </a:solidFill>
              </a:ln>
              <a:effectLst/>
            </c:spPr>
          </c:marker>
          <c:cat>
            <c:numRef>
              <c:f>Liquidity!$H$5:$L$5</c:f>
              <c:numCache>
                <c:formatCode>General</c:formatCode>
                <c:ptCount val="5"/>
                <c:pt idx="0">
                  <c:v>2020</c:v>
                </c:pt>
                <c:pt idx="1">
                  <c:v>2021</c:v>
                </c:pt>
                <c:pt idx="2">
                  <c:v>2022</c:v>
                </c:pt>
                <c:pt idx="3">
                  <c:v>2023</c:v>
                </c:pt>
                <c:pt idx="4">
                  <c:v>2024</c:v>
                </c:pt>
              </c:numCache>
            </c:numRef>
          </c:cat>
          <c:val>
            <c:numRef>
              <c:f>Liquidity!$H$6:$L$6</c:f>
              <c:numCache>
                <c:formatCode>0.00_);[Red]\(0.00\)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61E3-4017-9868-3FB782C68E7F}"/>
            </c:ext>
          </c:extLst>
        </c:ser>
        <c:dLbls>
          <c:showLegendKey val="0"/>
          <c:showVal val="0"/>
          <c:showCatName val="0"/>
          <c:showSerName val="0"/>
          <c:showPercent val="0"/>
          <c:showBubbleSize val="0"/>
        </c:dLbls>
        <c:marker val="1"/>
        <c:smooth val="0"/>
        <c:axId val="346292224"/>
        <c:axId val="169419128"/>
      </c:lineChart>
      <c:dateAx>
        <c:axId val="346292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419128"/>
        <c:crosses val="autoZero"/>
        <c:auto val="0"/>
        <c:lblOffset val="100"/>
        <c:baseTimeUnit val="days"/>
        <c:majorUnit val="1"/>
      </c:dateAx>
      <c:valAx>
        <c:axId val="169419128"/>
        <c:scaling>
          <c:orientation val="minMax"/>
        </c:scaling>
        <c:delete val="0"/>
        <c:axPos val="l"/>
        <c:majorGridlines>
          <c:spPr>
            <a:ln w="9525" cap="flat" cmpd="sng" algn="ctr">
              <a:solidFill>
                <a:schemeClr val="tx1">
                  <a:lumMod val="15000"/>
                  <a:lumOff val="85000"/>
                </a:schemeClr>
              </a:solidFill>
              <a:round/>
            </a:ln>
            <a:effectLst/>
          </c:spPr>
        </c:majorGridlines>
        <c:numFmt formatCode="0.00_);[Red]\(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6292224"/>
        <c:crosses val="autoZero"/>
        <c:crossBetween val="midCat"/>
      </c:valAx>
      <c:spPr>
        <a:noFill/>
        <a:ln>
          <a:noFill/>
        </a:ln>
        <a:effectLst/>
      </c:spPr>
    </c:plotArea>
    <c:plotVisOnly val="1"/>
    <c:dispBlanksAs val="gap"/>
    <c:showDLblsOverMax val="0"/>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Working Capital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160786719841838"/>
          <c:y val="0.25257285435887039"/>
          <c:w val="0.84420598740946851"/>
          <c:h val="0.63485193621867886"/>
        </c:manualLayout>
      </c:layout>
      <c:lineChart>
        <c:grouping val="standard"/>
        <c:varyColors val="0"/>
        <c:ser>
          <c:idx val="0"/>
          <c:order val="0"/>
          <c:spPr>
            <a:ln w="28575" cap="rnd">
              <a:solidFill>
                <a:srgbClr val="0000FF"/>
              </a:solidFill>
              <a:round/>
            </a:ln>
            <a:effectLst/>
          </c:spPr>
          <c:marker>
            <c:symbol val="circle"/>
            <c:size val="5"/>
            <c:spPr>
              <a:solidFill>
                <a:srgbClr val="0000FF"/>
              </a:solidFill>
              <a:ln w="9525">
                <a:solidFill>
                  <a:schemeClr val="tx1"/>
                </a:solidFill>
              </a:ln>
              <a:effectLst/>
            </c:spPr>
          </c:marker>
          <c:cat>
            <c:numRef>
              <c:f>Liquidity!$H$16:$L$16</c:f>
              <c:numCache>
                <c:formatCode>General</c:formatCode>
                <c:ptCount val="5"/>
                <c:pt idx="0">
                  <c:v>2020</c:v>
                </c:pt>
                <c:pt idx="1">
                  <c:v>2021</c:v>
                </c:pt>
                <c:pt idx="2">
                  <c:v>2022</c:v>
                </c:pt>
                <c:pt idx="3">
                  <c:v>2023</c:v>
                </c:pt>
                <c:pt idx="4">
                  <c:v>2024</c:v>
                </c:pt>
              </c:numCache>
            </c:numRef>
          </c:cat>
          <c:val>
            <c:numRef>
              <c:f>Liquidity!$H$17:$L$17</c:f>
              <c:numCache>
                <c:formatCode>"$"#,##0_);[Red]\("$"#,##0\)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A59D-429F-88F6-D48F39EA7B01}"/>
            </c:ext>
          </c:extLst>
        </c:ser>
        <c:dLbls>
          <c:showLegendKey val="0"/>
          <c:showVal val="0"/>
          <c:showCatName val="0"/>
          <c:showSerName val="0"/>
          <c:showPercent val="0"/>
          <c:showBubbleSize val="0"/>
        </c:dLbls>
        <c:marker val="1"/>
        <c:smooth val="0"/>
        <c:axId val="347799664"/>
        <c:axId val="347800048"/>
      </c:lineChart>
      <c:dateAx>
        <c:axId val="347799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7800048"/>
        <c:crosses val="autoZero"/>
        <c:auto val="0"/>
        <c:lblOffset val="100"/>
        <c:baseTimeUnit val="days"/>
        <c:majorUnit val="1"/>
      </c:dateAx>
      <c:valAx>
        <c:axId val="34780004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7799664"/>
        <c:crosses val="autoZero"/>
        <c:crossBetween val="midCat"/>
      </c:valAx>
      <c:spPr>
        <a:noFill/>
        <a:ln>
          <a:noFill/>
        </a:ln>
        <a:effectLst/>
      </c:spPr>
    </c:plotArea>
    <c:plotVisOnly val="1"/>
    <c:dispBlanksAs val="gap"/>
    <c:showDLblsOverMax val="0"/>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Debt to Asset Ratio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rgbClr val="0000FF"/>
              </a:solidFill>
              <a:round/>
            </a:ln>
            <a:effectLst/>
          </c:spPr>
          <c:marker>
            <c:symbol val="circle"/>
            <c:size val="5"/>
            <c:spPr>
              <a:solidFill>
                <a:srgbClr val="0000FF"/>
              </a:solidFill>
              <a:ln w="9525">
                <a:solidFill>
                  <a:schemeClr val="tx1"/>
                </a:solidFill>
              </a:ln>
              <a:effectLst/>
            </c:spPr>
          </c:marker>
          <c:cat>
            <c:numRef>
              <c:f>Solvency!$H$5:$L$5</c:f>
              <c:numCache>
                <c:formatCode>General</c:formatCode>
                <c:ptCount val="5"/>
                <c:pt idx="0">
                  <c:v>2020</c:v>
                </c:pt>
                <c:pt idx="1">
                  <c:v>2021</c:v>
                </c:pt>
                <c:pt idx="2">
                  <c:v>2022</c:v>
                </c:pt>
                <c:pt idx="3">
                  <c:v>2023</c:v>
                </c:pt>
                <c:pt idx="4">
                  <c:v>2024</c:v>
                </c:pt>
              </c:numCache>
            </c:numRef>
          </c:cat>
          <c:val>
            <c:numRef>
              <c:f>Solvency!$H$6:$L$6</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C858-4C22-A1F0-40BB22EAF307}"/>
            </c:ext>
          </c:extLst>
        </c:ser>
        <c:dLbls>
          <c:showLegendKey val="0"/>
          <c:showVal val="0"/>
          <c:showCatName val="0"/>
          <c:showSerName val="0"/>
          <c:showPercent val="0"/>
          <c:showBubbleSize val="0"/>
        </c:dLbls>
        <c:marker val="1"/>
        <c:smooth val="0"/>
        <c:axId val="346857976"/>
        <c:axId val="347054856"/>
      </c:lineChart>
      <c:dateAx>
        <c:axId val="346857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7054856"/>
        <c:crosses val="autoZero"/>
        <c:auto val="0"/>
        <c:lblOffset val="100"/>
        <c:baseTimeUnit val="days"/>
        <c:majorUnit val="1"/>
      </c:dateAx>
      <c:valAx>
        <c:axId val="3470548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6857976"/>
        <c:crosses val="autoZero"/>
        <c:crossBetween val="midCat"/>
      </c:valAx>
      <c:spPr>
        <a:noFill/>
        <a:ln>
          <a:noFill/>
        </a:ln>
        <a:effectLst/>
      </c:spPr>
    </c:plotArea>
    <c:plotVisOnly val="1"/>
    <c:dispBlanksAs val="gap"/>
    <c:showDLblsOverMax val="0"/>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Equity to Asset Ratio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160786719841838"/>
          <c:y val="0.25257285435887039"/>
          <c:w val="0.84420598740946851"/>
          <c:h val="0.63485193621867886"/>
        </c:manualLayout>
      </c:layout>
      <c:lineChart>
        <c:grouping val="standard"/>
        <c:varyColors val="0"/>
        <c:ser>
          <c:idx val="0"/>
          <c:order val="0"/>
          <c:spPr>
            <a:ln w="28575" cap="rnd">
              <a:solidFill>
                <a:srgbClr val="0000FF"/>
              </a:solidFill>
              <a:round/>
            </a:ln>
            <a:effectLst/>
          </c:spPr>
          <c:marker>
            <c:symbol val="circle"/>
            <c:size val="5"/>
            <c:spPr>
              <a:solidFill>
                <a:srgbClr val="0000FF"/>
              </a:solidFill>
              <a:ln w="9525">
                <a:solidFill>
                  <a:schemeClr val="tx1"/>
                </a:solidFill>
              </a:ln>
              <a:effectLst/>
            </c:spPr>
          </c:marker>
          <c:cat>
            <c:numRef>
              <c:f>Solvency!$H$16:$L$16</c:f>
              <c:numCache>
                <c:formatCode>General</c:formatCode>
                <c:ptCount val="5"/>
                <c:pt idx="0">
                  <c:v>2020</c:v>
                </c:pt>
                <c:pt idx="1">
                  <c:v>2021</c:v>
                </c:pt>
                <c:pt idx="2">
                  <c:v>2022</c:v>
                </c:pt>
                <c:pt idx="3">
                  <c:v>2023</c:v>
                </c:pt>
                <c:pt idx="4">
                  <c:v>2024</c:v>
                </c:pt>
              </c:numCache>
            </c:numRef>
          </c:cat>
          <c:val>
            <c:numRef>
              <c:f>Solvency!$H$17:$L$17</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C0FA-4330-B9E2-75E9DFA697BE}"/>
            </c:ext>
          </c:extLst>
        </c:ser>
        <c:dLbls>
          <c:showLegendKey val="0"/>
          <c:showVal val="0"/>
          <c:showCatName val="0"/>
          <c:showSerName val="0"/>
          <c:showPercent val="0"/>
          <c:showBubbleSize val="0"/>
        </c:dLbls>
        <c:marker val="1"/>
        <c:smooth val="0"/>
        <c:axId val="346379760"/>
        <c:axId val="347983320"/>
      </c:lineChart>
      <c:dateAx>
        <c:axId val="346379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7983320"/>
        <c:crosses val="autoZero"/>
        <c:auto val="0"/>
        <c:lblOffset val="100"/>
        <c:baseTimeUnit val="days"/>
        <c:majorUnit val="1"/>
      </c:dateAx>
      <c:valAx>
        <c:axId val="3479833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6379760"/>
        <c:crosses val="autoZero"/>
        <c:crossBetween val="midCat"/>
      </c:valAx>
      <c:spPr>
        <a:noFill/>
        <a:ln>
          <a:noFill/>
        </a:ln>
        <a:effectLst/>
      </c:spPr>
    </c:plotArea>
    <c:plotVisOnly val="1"/>
    <c:dispBlanksAs val="gap"/>
    <c:showDLblsOverMax val="0"/>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Debt to Equity Ratio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160786719841838"/>
          <c:y val="0.25257285435887039"/>
          <c:w val="0.84420598740946851"/>
          <c:h val="0.63485193621867886"/>
        </c:manualLayout>
      </c:layout>
      <c:lineChart>
        <c:grouping val="standard"/>
        <c:varyColors val="0"/>
        <c:ser>
          <c:idx val="0"/>
          <c:order val="0"/>
          <c:spPr>
            <a:ln w="28575" cap="rnd">
              <a:solidFill>
                <a:schemeClr val="accent1"/>
              </a:solidFill>
              <a:round/>
            </a:ln>
            <a:effectLst/>
          </c:spPr>
          <c:marker>
            <c:symbol val="circle"/>
            <c:size val="5"/>
            <c:spPr>
              <a:solidFill>
                <a:srgbClr val="0000FF"/>
              </a:solidFill>
              <a:ln w="9525">
                <a:solidFill>
                  <a:schemeClr val="tx1"/>
                </a:solidFill>
              </a:ln>
              <a:effectLst/>
            </c:spPr>
          </c:marker>
          <c:dPt>
            <c:idx val="1"/>
            <c:marker>
              <c:symbol val="circle"/>
              <c:size val="5"/>
              <c:spPr>
                <a:solidFill>
                  <a:srgbClr val="0000FF"/>
                </a:solidFill>
                <a:ln w="9525">
                  <a:solidFill>
                    <a:schemeClr val="tx1"/>
                  </a:solidFill>
                </a:ln>
                <a:effectLst/>
              </c:spPr>
            </c:marker>
            <c:bubble3D val="0"/>
            <c:spPr>
              <a:ln w="28575" cap="rnd">
                <a:solidFill>
                  <a:srgbClr val="0000FF"/>
                </a:solidFill>
                <a:round/>
              </a:ln>
              <a:effectLst/>
            </c:spPr>
            <c:extLst>
              <c:ext xmlns:c16="http://schemas.microsoft.com/office/drawing/2014/chart" uri="{C3380CC4-5D6E-409C-BE32-E72D297353CC}">
                <c16:uniqueId val="{00000001-4754-4EF9-A8DC-73AA0333FCED}"/>
              </c:ext>
            </c:extLst>
          </c:dPt>
          <c:dPt>
            <c:idx val="2"/>
            <c:marker>
              <c:symbol val="circle"/>
              <c:size val="5"/>
              <c:spPr>
                <a:solidFill>
                  <a:srgbClr val="0000FF"/>
                </a:solidFill>
                <a:ln w="9525">
                  <a:solidFill>
                    <a:schemeClr val="tx1"/>
                  </a:solidFill>
                </a:ln>
                <a:effectLst/>
              </c:spPr>
            </c:marker>
            <c:bubble3D val="0"/>
            <c:spPr>
              <a:ln w="28575" cap="rnd">
                <a:solidFill>
                  <a:srgbClr val="0000FF"/>
                </a:solidFill>
                <a:round/>
              </a:ln>
              <a:effectLst/>
            </c:spPr>
            <c:extLst>
              <c:ext xmlns:c16="http://schemas.microsoft.com/office/drawing/2014/chart" uri="{C3380CC4-5D6E-409C-BE32-E72D297353CC}">
                <c16:uniqueId val="{00000003-4754-4EF9-A8DC-73AA0333FCED}"/>
              </c:ext>
            </c:extLst>
          </c:dPt>
          <c:dPt>
            <c:idx val="3"/>
            <c:marker>
              <c:symbol val="circle"/>
              <c:size val="5"/>
              <c:spPr>
                <a:solidFill>
                  <a:srgbClr val="0000FF"/>
                </a:solidFill>
                <a:ln w="9525">
                  <a:solidFill>
                    <a:schemeClr val="tx1"/>
                  </a:solidFill>
                </a:ln>
                <a:effectLst/>
              </c:spPr>
            </c:marker>
            <c:bubble3D val="0"/>
            <c:spPr>
              <a:ln w="28575" cap="rnd">
                <a:solidFill>
                  <a:srgbClr val="0000FF"/>
                </a:solidFill>
                <a:round/>
              </a:ln>
              <a:effectLst/>
            </c:spPr>
            <c:extLst>
              <c:ext xmlns:c16="http://schemas.microsoft.com/office/drawing/2014/chart" uri="{C3380CC4-5D6E-409C-BE32-E72D297353CC}">
                <c16:uniqueId val="{00000005-4754-4EF9-A8DC-73AA0333FCED}"/>
              </c:ext>
            </c:extLst>
          </c:dPt>
          <c:dPt>
            <c:idx val="4"/>
            <c:marker>
              <c:symbol val="circle"/>
              <c:size val="5"/>
              <c:spPr>
                <a:solidFill>
                  <a:srgbClr val="0000FF"/>
                </a:solidFill>
                <a:ln w="9525">
                  <a:solidFill>
                    <a:schemeClr val="tx1"/>
                  </a:solidFill>
                </a:ln>
                <a:effectLst/>
              </c:spPr>
            </c:marker>
            <c:bubble3D val="0"/>
            <c:spPr>
              <a:ln w="28575" cap="rnd">
                <a:solidFill>
                  <a:srgbClr val="0000FF"/>
                </a:solidFill>
                <a:round/>
              </a:ln>
              <a:effectLst/>
            </c:spPr>
            <c:extLst>
              <c:ext xmlns:c16="http://schemas.microsoft.com/office/drawing/2014/chart" uri="{C3380CC4-5D6E-409C-BE32-E72D297353CC}">
                <c16:uniqueId val="{00000007-4754-4EF9-A8DC-73AA0333FCED}"/>
              </c:ext>
            </c:extLst>
          </c:dPt>
          <c:cat>
            <c:numRef>
              <c:f>Solvency!$H$27:$L$27</c:f>
              <c:numCache>
                <c:formatCode>General</c:formatCode>
                <c:ptCount val="5"/>
                <c:pt idx="0">
                  <c:v>2020</c:v>
                </c:pt>
                <c:pt idx="1">
                  <c:v>2021</c:v>
                </c:pt>
                <c:pt idx="2">
                  <c:v>2022</c:v>
                </c:pt>
                <c:pt idx="3">
                  <c:v>2023</c:v>
                </c:pt>
                <c:pt idx="4">
                  <c:v>2024</c:v>
                </c:pt>
              </c:numCache>
            </c:numRef>
          </c:cat>
          <c:val>
            <c:numRef>
              <c:f>Solvency!$H$28:$L$28</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8-4754-4EF9-A8DC-73AA0333FCED}"/>
            </c:ext>
          </c:extLst>
        </c:ser>
        <c:dLbls>
          <c:showLegendKey val="0"/>
          <c:showVal val="0"/>
          <c:showCatName val="0"/>
          <c:showSerName val="0"/>
          <c:showPercent val="0"/>
          <c:showBubbleSize val="0"/>
        </c:dLbls>
        <c:marker val="1"/>
        <c:smooth val="0"/>
        <c:axId val="344900176"/>
        <c:axId val="344896256"/>
      </c:lineChart>
      <c:dateAx>
        <c:axId val="3449001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4896256"/>
        <c:crosses val="autoZero"/>
        <c:auto val="0"/>
        <c:lblOffset val="100"/>
        <c:baseTimeUnit val="days"/>
        <c:majorUnit val="1"/>
      </c:dateAx>
      <c:valAx>
        <c:axId val="3448962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4900176"/>
        <c:crosses val="autoZero"/>
        <c:crossBetween val="midCat"/>
      </c:valAx>
      <c:spPr>
        <a:noFill/>
        <a:ln>
          <a:noFill/>
        </a:ln>
        <a:effectLst/>
      </c:spPr>
    </c:plotArea>
    <c:plotVisOnly val="1"/>
    <c:dispBlanksAs val="gap"/>
    <c:showDLblsOverMax val="0"/>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Rate of Return on Assets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rgbClr val="0000FF"/>
              </a:solidFill>
              <a:ln w="9525">
                <a:solidFill>
                  <a:schemeClr val="tx1"/>
                </a:solidFill>
              </a:ln>
              <a:effectLst/>
            </c:spPr>
          </c:marker>
          <c:dPt>
            <c:idx val="1"/>
            <c:marker>
              <c:symbol val="circle"/>
              <c:size val="5"/>
              <c:spPr>
                <a:solidFill>
                  <a:srgbClr val="0000FF"/>
                </a:solidFill>
                <a:ln w="9525">
                  <a:solidFill>
                    <a:srgbClr val="0000FF"/>
                  </a:solidFill>
                </a:ln>
                <a:effectLst/>
              </c:spPr>
            </c:marker>
            <c:bubble3D val="0"/>
            <c:spPr>
              <a:ln w="28575" cap="rnd">
                <a:solidFill>
                  <a:srgbClr val="0000FF"/>
                </a:solidFill>
                <a:round/>
              </a:ln>
              <a:effectLst/>
            </c:spPr>
            <c:extLst>
              <c:ext xmlns:c16="http://schemas.microsoft.com/office/drawing/2014/chart" uri="{C3380CC4-5D6E-409C-BE32-E72D297353CC}">
                <c16:uniqueId val="{00000001-4F0D-4D59-BD33-564378B7A627}"/>
              </c:ext>
            </c:extLst>
          </c:dPt>
          <c:dPt>
            <c:idx val="2"/>
            <c:marker>
              <c:symbol val="circle"/>
              <c:size val="5"/>
              <c:spPr>
                <a:solidFill>
                  <a:srgbClr val="0000FF"/>
                </a:solidFill>
                <a:ln w="9525">
                  <a:solidFill>
                    <a:srgbClr val="0000FF"/>
                  </a:solidFill>
                </a:ln>
                <a:effectLst/>
              </c:spPr>
            </c:marker>
            <c:bubble3D val="0"/>
            <c:spPr>
              <a:ln w="28575" cap="rnd">
                <a:solidFill>
                  <a:srgbClr val="0000FF"/>
                </a:solidFill>
                <a:round/>
              </a:ln>
              <a:effectLst/>
            </c:spPr>
            <c:extLst>
              <c:ext xmlns:c16="http://schemas.microsoft.com/office/drawing/2014/chart" uri="{C3380CC4-5D6E-409C-BE32-E72D297353CC}">
                <c16:uniqueId val="{00000003-4F0D-4D59-BD33-564378B7A627}"/>
              </c:ext>
            </c:extLst>
          </c:dPt>
          <c:dPt>
            <c:idx val="3"/>
            <c:marker>
              <c:symbol val="circle"/>
              <c:size val="5"/>
              <c:spPr>
                <a:solidFill>
                  <a:srgbClr val="0000FF"/>
                </a:solidFill>
                <a:ln w="9525">
                  <a:solidFill>
                    <a:srgbClr val="0000FF"/>
                  </a:solidFill>
                </a:ln>
                <a:effectLst/>
              </c:spPr>
            </c:marker>
            <c:bubble3D val="0"/>
            <c:spPr>
              <a:ln w="28575" cap="rnd">
                <a:solidFill>
                  <a:srgbClr val="0000FF"/>
                </a:solidFill>
                <a:round/>
              </a:ln>
              <a:effectLst/>
            </c:spPr>
            <c:extLst>
              <c:ext xmlns:c16="http://schemas.microsoft.com/office/drawing/2014/chart" uri="{C3380CC4-5D6E-409C-BE32-E72D297353CC}">
                <c16:uniqueId val="{00000005-4F0D-4D59-BD33-564378B7A627}"/>
              </c:ext>
            </c:extLst>
          </c:dPt>
          <c:dPt>
            <c:idx val="4"/>
            <c:marker>
              <c:symbol val="circle"/>
              <c:size val="5"/>
              <c:spPr>
                <a:solidFill>
                  <a:srgbClr val="0000FF"/>
                </a:solidFill>
                <a:ln w="9525">
                  <a:solidFill>
                    <a:srgbClr val="0000FF"/>
                  </a:solidFill>
                </a:ln>
                <a:effectLst/>
              </c:spPr>
            </c:marker>
            <c:bubble3D val="0"/>
            <c:spPr>
              <a:ln w="28575" cap="rnd">
                <a:solidFill>
                  <a:srgbClr val="0000FF"/>
                </a:solidFill>
                <a:round/>
              </a:ln>
              <a:effectLst/>
            </c:spPr>
            <c:extLst>
              <c:ext xmlns:c16="http://schemas.microsoft.com/office/drawing/2014/chart" uri="{C3380CC4-5D6E-409C-BE32-E72D297353CC}">
                <c16:uniqueId val="{00000007-4F0D-4D59-BD33-564378B7A627}"/>
              </c:ext>
            </c:extLst>
          </c:dPt>
          <c:cat>
            <c:numRef>
              <c:f>Profitability!$H$5:$L$5</c:f>
              <c:numCache>
                <c:formatCode>General</c:formatCode>
                <c:ptCount val="5"/>
                <c:pt idx="0">
                  <c:v>2020</c:v>
                </c:pt>
                <c:pt idx="1">
                  <c:v>2021</c:v>
                </c:pt>
                <c:pt idx="2">
                  <c:v>2022</c:v>
                </c:pt>
                <c:pt idx="3">
                  <c:v>2023</c:v>
                </c:pt>
                <c:pt idx="4">
                  <c:v>2024</c:v>
                </c:pt>
              </c:numCache>
            </c:numRef>
          </c:cat>
          <c:val>
            <c:numRef>
              <c:f>Profitability!$H$6:$L$6</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8-4F0D-4D59-BD33-564378B7A627}"/>
            </c:ext>
          </c:extLst>
        </c:ser>
        <c:dLbls>
          <c:showLegendKey val="0"/>
          <c:showVal val="0"/>
          <c:showCatName val="0"/>
          <c:showSerName val="0"/>
          <c:showPercent val="0"/>
          <c:showBubbleSize val="0"/>
        </c:dLbls>
        <c:marker val="1"/>
        <c:smooth val="0"/>
        <c:axId val="344895472"/>
        <c:axId val="344895080"/>
      </c:lineChart>
      <c:dateAx>
        <c:axId val="344895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4895080"/>
        <c:crosses val="autoZero"/>
        <c:auto val="0"/>
        <c:lblOffset val="100"/>
        <c:baseTimeUnit val="days"/>
        <c:majorUnit val="1"/>
      </c:dateAx>
      <c:valAx>
        <c:axId val="3448950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4895472"/>
        <c:crosses val="autoZero"/>
        <c:crossBetween val="midCat"/>
      </c:valAx>
      <c:spPr>
        <a:noFill/>
        <a:ln>
          <a:noFill/>
        </a:ln>
        <a:effectLst/>
      </c:spPr>
    </c:plotArea>
    <c:plotVisOnly val="1"/>
    <c:dispBlanksAs val="gap"/>
    <c:showDLblsOverMax val="0"/>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Rate of Return on Equity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160786719841838"/>
          <c:y val="0.25257285435887039"/>
          <c:w val="0.84420598740946851"/>
          <c:h val="0.63485193621867886"/>
        </c:manualLayout>
      </c:layout>
      <c:lineChart>
        <c:grouping val="standard"/>
        <c:varyColors val="0"/>
        <c:ser>
          <c:idx val="0"/>
          <c:order val="0"/>
          <c:spPr>
            <a:ln w="28575" cap="rnd">
              <a:solidFill>
                <a:srgbClr val="0000FF"/>
              </a:solidFill>
              <a:round/>
            </a:ln>
            <a:effectLst/>
          </c:spPr>
          <c:marker>
            <c:symbol val="circle"/>
            <c:size val="5"/>
            <c:spPr>
              <a:solidFill>
                <a:srgbClr val="0000FF"/>
              </a:solidFill>
              <a:ln w="9525">
                <a:solidFill>
                  <a:srgbClr val="0000FF"/>
                </a:solidFill>
              </a:ln>
              <a:effectLst/>
            </c:spPr>
          </c:marker>
          <c:cat>
            <c:numRef>
              <c:f>Profitability!$H$17:$L$17</c:f>
              <c:numCache>
                <c:formatCode>General</c:formatCode>
                <c:ptCount val="5"/>
                <c:pt idx="0">
                  <c:v>2020</c:v>
                </c:pt>
                <c:pt idx="1">
                  <c:v>2021</c:v>
                </c:pt>
                <c:pt idx="2">
                  <c:v>2022</c:v>
                </c:pt>
                <c:pt idx="3">
                  <c:v>2023</c:v>
                </c:pt>
                <c:pt idx="4">
                  <c:v>2024</c:v>
                </c:pt>
              </c:numCache>
            </c:numRef>
          </c:cat>
          <c:val>
            <c:numRef>
              <c:f>Profitability!$H$18:$L$18</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00EF-4B06-B73D-FD6754440E6E}"/>
            </c:ext>
          </c:extLst>
        </c:ser>
        <c:dLbls>
          <c:showLegendKey val="0"/>
          <c:showVal val="0"/>
          <c:showCatName val="0"/>
          <c:showSerName val="0"/>
          <c:showPercent val="0"/>
          <c:showBubbleSize val="0"/>
        </c:dLbls>
        <c:marker val="1"/>
        <c:smooth val="0"/>
        <c:axId val="344900960"/>
        <c:axId val="344899392"/>
      </c:lineChart>
      <c:dateAx>
        <c:axId val="34490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4899392"/>
        <c:crosses val="autoZero"/>
        <c:auto val="0"/>
        <c:lblOffset val="100"/>
        <c:baseTimeUnit val="days"/>
        <c:majorUnit val="1"/>
      </c:dateAx>
      <c:valAx>
        <c:axId val="3448993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4900960"/>
        <c:crosses val="autoZero"/>
        <c:crossBetween val="midCat"/>
      </c:valAx>
      <c:spPr>
        <a:noFill/>
        <a:ln>
          <a:noFill/>
        </a:ln>
        <a:effectLst/>
      </c:spPr>
    </c:plotArea>
    <c:plotVisOnly val="1"/>
    <c:dispBlanksAs val="gap"/>
    <c:showDLblsOverMax val="0"/>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Operating Profit Margin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160786719841838"/>
          <c:y val="0.25257285435887039"/>
          <c:w val="0.84420598740946851"/>
          <c:h val="0.63485193621867886"/>
        </c:manualLayout>
      </c:layout>
      <c:lineChart>
        <c:grouping val="standard"/>
        <c:varyColors val="0"/>
        <c:ser>
          <c:idx val="0"/>
          <c:order val="0"/>
          <c:spPr>
            <a:ln w="28575" cap="rnd">
              <a:solidFill>
                <a:srgbClr val="0000FF"/>
              </a:solidFill>
              <a:round/>
            </a:ln>
            <a:effectLst/>
          </c:spPr>
          <c:marker>
            <c:symbol val="circle"/>
            <c:size val="5"/>
            <c:spPr>
              <a:solidFill>
                <a:srgbClr val="0000FF"/>
              </a:solidFill>
              <a:ln w="9525">
                <a:solidFill>
                  <a:srgbClr val="0000FF"/>
                </a:solidFill>
              </a:ln>
              <a:effectLst/>
            </c:spPr>
          </c:marker>
          <c:cat>
            <c:numRef>
              <c:f>Profitability!$H$31:$L$31</c:f>
              <c:numCache>
                <c:formatCode>General</c:formatCode>
                <c:ptCount val="5"/>
                <c:pt idx="0">
                  <c:v>2020</c:v>
                </c:pt>
                <c:pt idx="1">
                  <c:v>2021</c:v>
                </c:pt>
                <c:pt idx="2">
                  <c:v>2022</c:v>
                </c:pt>
                <c:pt idx="3">
                  <c:v>2023</c:v>
                </c:pt>
                <c:pt idx="4">
                  <c:v>2024</c:v>
                </c:pt>
              </c:numCache>
            </c:numRef>
          </c:cat>
          <c:val>
            <c:numRef>
              <c:f>Profitability!$H$32:$L$32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C6C-459E-AE40-7ABF56B0E806}"/>
            </c:ext>
          </c:extLst>
        </c:ser>
        <c:dLbls>
          <c:showLegendKey val="0"/>
          <c:showVal val="0"/>
          <c:showCatName val="0"/>
          <c:showSerName val="0"/>
          <c:showPercent val="0"/>
          <c:showBubbleSize val="0"/>
        </c:dLbls>
        <c:marker val="1"/>
        <c:smooth val="0"/>
        <c:axId val="344894688"/>
        <c:axId val="344894296"/>
      </c:lineChart>
      <c:dateAx>
        <c:axId val="344894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4894296"/>
        <c:crosses val="autoZero"/>
        <c:auto val="0"/>
        <c:lblOffset val="100"/>
        <c:baseTimeUnit val="days"/>
        <c:majorUnit val="1"/>
      </c:dateAx>
      <c:valAx>
        <c:axId val="3448942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4894688"/>
        <c:crosses val="autoZero"/>
        <c:crossBetween val="midCat"/>
      </c:valAx>
      <c:spPr>
        <a:noFill/>
        <a:ln>
          <a:noFill/>
        </a:ln>
        <a:effectLst/>
      </c:spPr>
    </c:plotArea>
    <c:plotVisOnly val="1"/>
    <c:dispBlanksAs val="gap"/>
    <c:showDLblsOverMax val="0"/>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Asset Turnover Ratio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rgbClr val="0000FF"/>
              </a:solidFill>
              <a:round/>
            </a:ln>
            <a:effectLst/>
          </c:spPr>
          <c:marker>
            <c:symbol val="circle"/>
            <c:size val="5"/>
            <c:spPr>
              <a:solidFill>
                <a:srgbClr val="0000FF"/>
              </a:solidFill>
              <a:ln w="9525">
                <a:solidFill>
                  <a:srgbClr val="0000FF"/>
                </a:solidFill>
              </a:ln>
              <a:effectLst/>
            </c:spPr>
          </c:marker>
          <c:cat>
            <c:numRef>
              <c:f>'Financial Efficiency'!$H$5:$L$5</c:f>
              <c:numCache>
                <c:formatCode>General</c:formatCode>
                <c:ptCount val="5"/>
                <c:pt idx="0">
                  <c:v>2020</c:v>
                </c:pt>
                <c:pt idx="1">
                  <c:v>2021</c:v>
                </c:pt>
                <c:pt idx="2">
                  <c:v>2022</c:v>
                </c:pt>
                <c:pt idx="3">
                  <c:v>2023</c:v>
                </c:pt>
                <c:pt idx="4">
                  <c:v>2024</c:v>
                </c:pt>
              </c:numCache>
            </c:numRef>
          </c:cat>
          <c:val>
            <c:numRef>
              <c:f>'Financial Efficiency'!$H$6:$L$6</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1967-40A6-B47E-08005AA43255}"/>
            </c:ext>
          </c:extLst>
        </c:ser>
        <c:dLbls>
          <c:showLegendKey val="0"/>
          <c:showVal val="0"/>
          <c:showCatName val="0"/>
          <c:showSerName val="0"/>
          <c:showPercent val="0"/>
          <c:showBubbleSize val="0"/>
        </c:dLbls>
        <c:marker val="1"/>
        <c:smooth val="0"/>
        <c:axId val="344893904"/>
        <c:axId val="344897040"/>
      </c:lineChart>
      <c:dateAx>
        <c:axId val="3448939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4897040"/>
        <c:crosses val="autoZero"/>
        <c:auto val="0"/>
        <c:lblOffset val="100"/>
        <c:baseTimeUnit val="days"/>
        <c:majorUnit val="1"/>
      </c:dateAx>
      <c:valAx>
        <c:axId val="344897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4893904"/>
        <c:crosses val="autoZero"/>
        <c:crossBetween val="midCat"/>
      </c:valAx>
      <c:spPr>
        <a:noFill/>
        <a:ln>
          <a:noFill/>
        </a:ln>
        <a:effectLst/>
      </c:spPr>
    </c:plotArea>
    <c:plotVisOnly val="1"/>
    <c:dispBlanksAs val="gap"/>
    <c:showDLblsOverMax val="0"/>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Operating Expense Ratio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160786719841838"/>
          <c:y val="0.25257285435887039"/>
          <c:w val="0.84420598740946851"/>
          <c:h val="0.63485193621867886"/>
        </c:manualLayout>
      </c:layout>
      <c:lineChart>
        <c:grouping val="standard"/>
        <c:varyColors val="0"/>
        <c:ser>
          <c:idx val="0"/>
          <c:order val="0"/>
          <c:spPr>
            <a:ln w="28575" cap="rnd">
              <a:solidFill>
                <a:srgbClr val="0000FF"/>
              </a:solidFill>
              <a:round/>
            </a:ln>
            <a:effectLst/>
          </c:spPr>
          <c:marker>
            <c:symbol val="circle"/>
            <c:size val="5"/>
            <c:spPr>
              <a:solidFill>
                <a:srgbClr val="0000FF"/>
              </a:solidFill>
              <a:ln w="9525">
                <a:solidFill>
                  <a:schemeClr val="tx1"/>
                </a:solidFill>
              </a:ln>
              <a:effectLst/>
            </c:spPr>
          </c:marker>
          <c:cat>
            <c:numRef>
              <c:f>'Financial Efficiency'!$H$18:$L$18</c:f>
              <c:numCache>
                <c:formatCode>General</c:formatCode>
                <c:ptCount val="5"/>
                <c:pt idx="0">
                  <c:v>2020</c:v>
                </c:pt>
                <c:pt idx="1">
                  <c:v>2021</c:v>
                </c:pt>
                <c:pt idx="2">
                  <c:v>2022</c:v>
                </c:pt>
                <c:pt idx="3">
                  <c:v>2023</c:v>
                </c:pt>
                <c:pt idx="4">
                  <c:v>2024</c:v>
                </c:pt>
              </c:numCache>
            </c:numRef>
          </c:cat>
          <c:val>
            <c:numRef>
              <c:f>'Financial Efficiency'!$H$19:$L$19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1C7-4A2B-9C0A-002B06927D92}"/>
            </c:ext>
          </c:extLst>
        </c:ser>
        <c:dLbls>
          <c:showLegendKey val="0"/>
          <c:showVal val="0"/>
          <c:showCatName val="0"/>
          <c:showSerName val="0"/>
          <c:showPercent val="0"/>
          <c:showBubbleSize val="0"/>
        </c:dLbls>
        <c:marker val="1"/>
        <c:smooth val="0"/>
        <c:axId val="344897432"/>
        <c:axId val="344898216"/>
      </c:lineChart>
      <c:dateAx>
        <c:axId val="344897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4898216"/>
        <c:crosses val="autoZero"/>
        <c:auto val="0"/>
        <c:lblOffset val="100"/>
        <c:baseTimeUnit val="days"/>
        <c:majorUnit val="1"/>
      </c:dateAx>
      <c:valAx>
        <c:axId val="344898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4897432"/>
        <c:crosses val="autoZero"/>
        <c:crossBetween val="midCat"/>
      </c:valAx>
      <c:spPr>
        <a:noFill/>
        <a:ln>
          <a:noFill/>
        </a:ln>
        <a:effectLst/>
      </c:spPr>
    </c:plotArea>
    <c:plotVisOnly val="1"/>
    <c:dispBlanksAs val="gap"/>
    <c:showDLblsOverMax val="0"/>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Operating Profit Margin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160786719841838"/>
          <c:y val="0.25257285435887039"/>
          <c:w val="0.84420598740946851"/>
          <c:h val="0.63485193621867886"/>
        </c:manualLayout>
      </c:layout>
      <c:lineChart>
        <c:grouping val="standard"/>
        <c:varyColors val="0"/>
        <c:ser>
          <c:idx val="0"/>
          <c:order val="0"/>
          <c:spPr>
            <a:ln w="28575" cap="rnd">
              <a:solidFill>
                <a:srgbClr val="0000FF"/>
              </a:solidFill>
              <a:round/>
            </a:ln>
            <a:effectLst/>
          </c:spPr>
          <c:marker>
            <c:symbol val="circle"/>
            <c:size val="5"/>
            <c:spPr>
              <a:solidFill>
                <a:srgbClr val="0000FF"/>
              </a:solidFill>
              <a:ln w="9525">
                <a:solidFill>
                  <a:schemeClr val="tx1"/>
                </a:solidFill>
              </a:ln>
              <a:effectLst/>
            </c:spPr>
          </c:marker>
          <c:cat>
            <c:numRef>
              <c:f>'Financial Efficiency'!$H$30:$L$30</c:f>
              <c:numCache>
                <c:formatCode>General</c:formatCode>
                <c:ptCount val="5"/>
                <c:pt idx="0">
                  <c:v>2020</c:v>
                </c:pt>
                <c:pt idx="1">
                  <c:v>2021</c:v>
                </c:pt>
                <c:pt idx="2">
                  <c:v>2022</c:v>
                </c:pt>
                <c:pt idx="3">
                  <c:v>2023</c:v>
                </c:pt>
                <c:pt idx="4">
                  <c:v>2024</c:v>
                </c:pt>
              </c:numCache>
            </c:numRef>
          </c:cat>
          <c:val>
            <c:numRef>
              <c:f>'Financial Efficiency'!$H$31:$L$31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456-41B6-8BE0-44E88C06E252}"/>
            </c:ext>
          </c:extLst>
        </c:ser>
        <c:dLbls>
          <c:showLegendKey val="0"/>
          <c:showVal val="0"/>
          <c:showCatName val="0"/>
          <c:showSerName val="0"/>
          <c:showPercent val="0"/>
          <c:showBubbleSize val="0"/>
        </c:dLbls>
        <c:marker val="1"/>
        <c:smooth val="0"/>
        <c:axId val="348792144"/>
        <c:axId val="348791360"/>
      </c:lineChart>
      <c:dateAx>
        <c:axId val="34879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8791360"/>
        <c:crosses val="autoZero"/>
        <c:auto val="0"/>
        <c:lblOffset val="100"/>
        <c:baseTimeUnit val="days"/>
        <c:majorUnit val="1"/>
      </c:dateAx>
      <c:valAx>
        <c:axId val="3487913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8792144"/>
        <c:crosses val="autoZero"/>
        <c:crossBetween val="midCat"/>
      </c:valAx>
      <c:spPr>
        <a:noFill/>
        <a:ln>
          <a:noFill/>
        </a:ln>
        <a:effectLst/>
      </c:spPr>
    </c:plotArea>
    <c:plotVisOnly val="1"/>
    <c:dispBlanksAs val="gap"/>
    <c:showDLblsOverMax val="0"/>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Term Debt &amp; Capital Lease 
Coverage Ratio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rgbClr val="0000FF"/>
              </a:solidFill>
              <a:round/>
            </a:ln>
            <a:effectLst/>
          </c:spPr>
          <c:marker>
            <c:symbol val="circle"/>
            <c:size val="5"/>
            <c:spPr>
              <a:solidFill>
                <a:srgbClr val="0000FF"/>
              </a:solidFill>
              <a:ln w="9525">
                <a:solidFill>
                  <a:schemeClr val="tx1"/>
                </a:solidFill>
              </a:ln>
              <a:effectLst/>
            </c:spPr>
          </c:marker>
          <c:cat>
            <c:numRef>
              <c:f>Repayment!$H$5:$L$5</c:f>
              <c:numCache>
                <c:formatCode>General</c:formatCode>
                <c:ptCount val="5"/>
                <c:pt idx="0">
                  <c:v>2020</c:v>
                </c:pt>
                <c:pt idx="1">
                  <c:v>2021</c:v>
                </c:pt>
                <c:pt idx="2">
                  <c:v>2022</c:v>
                </c:pt>
                <c:pt idx="3">
                  <c:v>2023</c:v>
                </c:pt>
                <c:pt idx="4">
                  <c:v>2024</c:v>
                </c:pt>
              </c:numCache>
            </c:numRef>
          </c:cat>
          <c:val>
            <c:numRef>
              <c:f>Repayment!$H$6:$L$6</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AABE-41A8-8D49-29EFD181B008}"/>
            </c:ext>
          </c:extLst>
        </c:ser>
        <c:dLbls>
          <c:showLegendKey val="0"/>
          <c:showVal val="0"/>
          <c:showCatName val="0"/>
          <c:showSerName val="0"/>
          <c:showPercent val="0"/>
          <c:showBubbleSize val="0"/>
        </c:dLbls>
        <c:marker val="1"/>
        <c:smooth val="0"/>
        <c:axId val="348792928"/>
        <c:axId val="348790576"/>
      </c:lineChart>
      <c:dateAx>
        <c:axId val="3487929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8790576"/>
        <c:crosses val="autoZero"/>
        <c:auto val="0"/>
        <c:lblOffset val="100"/>
        <c:baseTimeUnit val="days"/>
        <c:majorUnit val="1"/>
      </c:dateAx>
      <c:valAx>
        <c:axId val="3487905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8792928"/>
        <c:crosses val="autoZero"/>
        <c:crossBetween val="midCat"/>
      </c:valAx>
      <c:spPr>
        <a:noFill/>
        <a:ln>
          <a:noFill/>
        </a:ln>
        <a:effectLst/>
      </c:spPr>
    </c:plotArea>
    <c:plotVisOnly val="1"/>
    <c:dispBlanksAs val="gap"/>
    <c:showDLblsOverMax val="0"/>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Capital Debt Repayment Capacity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160786719841838"/>
          <c:y val="0.25257285435887039"/>
          <c:w val="0.84420598740946851"/>
          <c:h val="0.63485193621867886"/>
        </c:manualLayout>
      </c:layout>
      <c:lineChart>
        <c:grouping val="standard"/>
        <c:varyColors val="0"/>
        <c:ser>
          <c:idx val="0"/>
          <c:order val="0"/>
          <c:spPr>
            <a:ln w="28575" cap="rnd">
              <a:solidFill>
                <a:srgbClr val="0000FF"/>
              </a:solidFill>
              <a:round/>
            </a:ln>
            <a:effectLst/>
          </c:spPr>
          <c:marker>
            <c:symbol val="circle"/>
            <c:size val="5"/>
            <c:spPr>
              <a:solidFill>
                <a:srgbClr val="0000FF"/>
              </a:solidFill>
              <a:ln w="9525">
                <a:solidFill>
                  <a:schemeClr val="tx1"/>
                </a:solidFill>
              </a:ln>
              <a:effectLst/>
            </c:spPr>
          </c:marker>
          <c:cat>
            <c:numRef>
              <c:f>Repayment!$H$17:$L$17</c:f>
              <c:numCache>
                <c:formatCode>General</c:formatCode>
                <c:ptCount val="5"/>
                <c:pt idx="0">
                  <c:v>2020</c:v>
                </c:pt>
                <c:pt idx="1">
                  <c:v>2021</c:v>
                </c:pt>
                <c:pt idx="2">
                  <c:v>2022</c:v>
                </c:pt>
                <c:pt idx="3">
                  <c:v>2023</c:v>
                </c:pt>
                <c:pt idx="4">
                  <c:v>2024</c:v>
                </c:pt>
              </c:numCache>
            </c:numRef>
          </c:cat>
          <c:val>
            <c:numRef>
              <c:f>Repayment!$H$18:$L$18</c:f>
              <c:numCache>
                <c:formatCode>"$"#,##0_);[Red]\("$"#,##0\)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A71-4976-A857-A57DA9AEB2D3}"/>
            </c:ext>
          </c:extLst>
        </c:ser>
        <c:dLbls>
          <c:showLegendKey val="0"/>
          <c:showVal val="0"/>
          <c:showCatName val="0"/>
          <c:showSerName val="0"/>
          <c:showPercent val="0"/>
          <c:showBubbleSize val="0"/>
        </c:dLbls>
        <c:marker val="1"/>
        <c:smooth val="0"/>
        <c:axId val="348788616"/>
        <c:axId val="348787440"/>
      </c:lineChart>
      <c:dateAx>
        <c:axId val="348788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8787440"/>
        <c:crosses val="autoZero"/>
        <c:auto val="0"/>
        <c:lblOffset val="100"/>
        <c:baseTimeUnit val="days"/>
        <c:majorUnit val="1"/>
      </c:dateAx>
      <c:valAx>
        <c:axId val="348787440"/>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8788616"/>
        <c:crosses val="autoZero"/>
        <c:crossBetween val="midCat"/>
      </c:valAx>
      <c:spPr>
        <a:noFill/>
        <a:ln>
          <a:noFill/>
        </a:ln>
        <a:effectLst/>
      </c:spPr>
    </c:plotArea>
    <c:plotVisOnly val="1"/>
    <c:dispBlanksAs val="gap"/>
    <c:showDLblsOverMax val="0"/>
  </c:chart>
  <c:spPr>
    <a:solidFill>
      <a:schemeClr val="bg1"/>
    </a:solidFill>
    <a:ln w="3810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1</xdr:col>
      <xdr:colOff>26943</xdr:colOff>
      <xdr:row>0</xdr:row>
      <xdr:rowOff>0</xdr:rowOff>
    </xdr:from>
    <xdr:to>
      <xdr:col>2</xdr:col>
      <xdr:colOff>15240</xdr:colOff>
      <xdr:row>1</xdr:row>
      <xdr:rowOff>1181100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1268" y="0"/>
          <a:ext cx="6274797" cy="1371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228601</xdr:colOff>
      <xdr:row>7</xdr:row>
      <xdr:rowOff>22860</xdr:rowOff>
    </xdr:from>
    <xdr:to>
      <xdr:col>13</xdr:col>
      <xdr:colOff>388620</xdr:colOff>
      <xdr:row>25</xdr:row>
      <xdr:rowOff>144780</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7452361" y="1325880"/>
          <a:ext cx="769619" cy="4236720"/>
        </a:xfrm>
        <a:prstGeom prst="rightBrace">
          <a:avLst>
            <a:gd name="adj1" fmla="val 8333"/>
            <a:gd name="adj2" fmla="val 48741"/>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14</xdr:col>
      <xdr:colOff>121920</xdr:colOff>
      <xdr:row>12</xdr:row>
      <xdr:rowOff>76200</xdr:rowOff>
    </xdr:from>
    <xdr:to>
      <xdr:col>19</xdr:col>
      <xdr:colOff>579120</xdr:colOff>
      <xdr:row>20</xdr:row>
      <xdr:rowOff>121920</xdr:rowOff>
    </xdr:to>
    <xdr:sp macro="" textlink="">
      <xdr:nvSpPr>
        <xdr:cNvPr id="3" name="Rounded Rectangle 2">
          <a:extLst>
            <a:ext uri="{FF2B5EF4-FFF2-40B4-BE49-F238E27FC236}">
              <a16:creationId xmlns:a16="http://schemas.microsoft.com/office/drawing/2014/main" id="{00000000-0008-0000-0100-000003000000}"/>
            </a:ext>
          </a:extLst>
        </xdr:cNvPr>
        <xdr:cNvSpPr/>
      </xdr:nvSpPr>
      <xdr:spPr>
        <a:xfrm>
          <a:off x="8602980" y="2522220"/>
          <a:ext cx="3505200" cy="187452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sz="1400"/>
            <a:t>Enter your</a:t>
          </a:r>
          <a:r>
            <a:rPr lang="en-US" sz="1400" baseline="0"/>
            <a:t> information in each cells having a pale green background and blue colored font. The information can be located on your balance sheet, income statement, statement of cash flows, income tax return, and financial records for each year.</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53340</xdr:colOff>
      <xdr:row>6</xdr:row>
      <xdr:rowOff>186690</xdr:rowOff>
    </xdr:from>
    <xdr:to>
      <xdr:col>11</xdr:col>
      <xdr:colOff>716280</xdr:colOff>
      <xdr:row>10</xdr:row>
      <xdr:rowOff>723900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312420</xdr:colOff>
      <xdr:row>18</xdr:row>
      <xdr:rowOff>38100</xdr:rowOff>
    </xdr:from>
    <xdr:to>
      <xdr:col>11</xdr:col>
      <xdr:colOff>731520</xdr:colOff>
      <xdr:row>23</xdr:row>
      <xdr:rowOff>739140</xdr:rowOff>
    </xdr:to>
    <xdr:graphicFrame macro="">
      <xdr:nvGraphicFramePr>
        <xdr:cNvPr id="4" name="Chart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38100</xdr:colOff>
      <xdr:row>7</xdr:row>
      <xdr:rowOff>0</xdr:rowOff>
    </xdr:from>
    <xdr:to>
      <xdr:col>12</xdr:col>
      <xdr:colOff>0</xdr:colOff>
      <xdr:row>11</xdr:row>
      <xdr:rowOff>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22860</xdr:colOff>
      <xdr:row>18</xdr:row>
      <xdr:rowOff>30480</xdr:rowOff>
    </xdr:from>
    <xdr:to>
      <xdr:col>12</xdr:col>
      <xdr:colOff>0</xdr:colOff>
      <xdr:row>21</xdr:row>
      <xdr:rowOff>746760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30480</xdr:colOff>
      <xdr:row>29</xdr:row>
      <xdr:rowOff>15240</xdr:rowOff>
    </xdr:from>
    <xdr:to>
      <xdr:col>11</xdr:col>
      <xdr:colOff>723900</xdr:colOff>
      <xdr:row>33</xdr:row>
      <xdr:rowOff>0</xdr:rowOff>
    </xdr:to>
    <xdr:graphicFrame macro="">
      <xdr:nvGraphicFramePr>
        <xdr:cNvPr id="4" name="Chart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7620</xdr:colOff>
      <xdr:row>6</xdr:row>
      <xdr:rowOff>179070</xdr:rowOff>
    </xdr:from>
    <xdr:to>
      <xdr:col>12</xdr:col>
      <xdr:colOff>0</xdr:colOff>
      <xdr:row>11</xdr:row>
      <xdr:rowOff>746760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22860</xdr:colOff>
      <xdr:row>18</xdr:row>
      <xdr:rowOff>175260</xdr:rowOff>
    </xdr:from>
    <xdr:to>
      <xdr:col>12</xdr:col>
      <xdr:colOff>15240</xdr:colOff>
      <xdr:row>25</xdr:row>
      <xdr:rowOff>723900</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33</xdr:row>
      <xdr:rowOff>7620</xdr:rowOff>
    </xdr:from>
    <xdr:to>
      <xdr:col>12</xdr:col>
      <xdr:colOff>15240</xdr:colOff>
      <xdr:row>36</xdr:row>
      <xdr:rowOff>746760</xdr:rowOff>
    </xdr:to>
    <xdr:graphicFrame macro="">
      <xdr:nvGraphicFramePr>
        <xdr:cNvPr id="4" name="Chart 3">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15240</xdr:colOff>
      <xdr:row>6</xdr:row>
      <xdr:rowOff>240030</xdr:rowOff>
    </xdr:from>
    <xdr:to>
      <xdr:col>12</xdr:col>
      <xdr:colOff>0</xdr:colOff>
      <xdr:row>13</xdr:row>
      <xdr:rowOff>0</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7620</xdr:colOff>
      <xdr:row>20</xdr:row>
      <xdr:rowOff>0</xdr:rowOff>
    </xdr:from>
    <xdr:to>
      <xdr:col>11</xdr:col>
      <xdr:colOff>731520</xdr:colOff>
      <xdr:row>24</xdr:row>
      <xdr:rowOff>746760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7620</xdr:colOff>
      <xdr:row>31</xdr:row>
      <xdr:rowOff>182880</xdr:rowOff>
    </xdr:from>
    <xdr:to>
      <xdr:col>12</xdr:col>
      <xdr:colOff>0</xdr:colOff>
      <xdr:row>37</xdr:row>
      <xdr:rowOff>167640</xdr:rowOff>
    </xdr:to>
    <xdr:graphicFrame macro="">
      <xdr:nvGraphicFramePr>
        <xdr:cNvPr id="4" name="Chart 3">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53340</xdr:colOff>
      <xdr:row>6</xdr:row>
      <xdr:rowOff>186690</xdr:rowOff>
    </xdr:from>
    <xdr:to>
      <xdr:col>11</xdr:col>
      <xdr:colOff>716280</xdr:colOff>
      <xdr:row>11</xdr:row>
      <xdr:rowOff>723900</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312420</xdr:colOff>
      <xdr:row>19</xdr:row>
      <xdr:rowOff>22860</xdr:rowOff>
    </xdr:from>
    <xdr:to>
      <xdr:col>11</xdr:col>
      <xdr:colOff>731520</xdr:colOff>
      <xdr:row>25</xdr:row>
      <xdr:rowOff>739140</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17"/>
  <sheetViews>
    <sheetView showGridLines="0" showRowColHeaders="0" tabSelected="1" zoomScaleNormal="100" workbookViewId="0">
      <selection activeCell="B2" sqref="B2"/>
    </sheetView>
  </sheetViews>
  <sheetFormatPr defaultRowHeight="15" x14ac:dyDescent="0.25"/>
  <cols>
    <col min="1" max="1" width="4.7109375" customWidth="1"/>
    <col min="2" max="2" width="94.28515625" customWidth="1"/>
    <col min="3" max="3" width="75.7109375" customWidth="1"/>
  </cols>
  <sheetData>
    <row r="2" spans="2:5" ht="150" customHeight="1" x14ac:dyDescent="0.6">
      <c r="B2" s="104" t="s">
        <v>105</v>
      </c>
      <c r="C2" s="105" t="s">
        <v>106</v>
      </c>
    </row>
    <row r="3" spans="2:5" ht="15" customHeight="1" x14ac:dyDescent="0.25"/>
    <row r="4" spans="2:5" ht="349.9" customHeight="1" x14ac:dyDescent="0.25">
      <c r="B4" s="114" t="s">
        <v>115</v>
      </c>
      <c r="C4" s="114"/>
    </row>
    <row r="5" spans="2:5" ht="15" customHeight="1" x14ac:dyDescent="0.25">
      <c r="B5" s="98"/>
      <c r="E5" s="101"/>
    </row>
    <row r="6" spans="2:5" ht="49.9" customHeight="1" x14ac:dyDescent="0.25">
      <c r="B6" s="99"/>
    </row>
    <row r="7" spans="2:5" x14ac:dyDescent="0.25">
      <c r="B7" s="98"/>
    </row>
    <row r="10" spans="2:5" x14ac:dyDescent="0.25">
      <c r="B10" s="100"/>
    </row>
    <row r="11" spans="2:5" x14ac:dyDescent="0.25">
      <c r="B11" s="102"/>
    </row>
    <row r="12" spans="2:5" x14ac:dyDescent="0.25">
      <c r="B12" s="103"/>
    </row>
    <row r="13" spans="2:5" x14ac:dyDescent="0.25">
      <c r="B13" s="103"/>
    </row>
    <row r="14" spans="2:5" x14ac:dyDescent="0.25">
      <c r="B14" s="103"/>
    </row>
    <row r="15" spans="2:5" x14ac:dyDescent="0.25">
      <c r="B15" s="103"/>
    </row>
    <row r="16" spans="2:5" x14ac:dyDescent="0.25">
      <c r="B16" s="103"/>
    </row>
    <row r="17" spans="2:2" x14ac:dyDescent="0.25">
      <c r="B17" s="103"/>
    </row>
  </sheetData>
  <mergeCells count="1">
    <mergeCell ref="B4:C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P26"/>
  <sheetViews>
    <sheetView showGridLines="0" showRowColHeaders="0" workbookViewId="0">
      <selection activeCell="C2" sqref="C2:G2"/>
    </sheetView>
  </sheetViews>
  <sheetFormatPr defaultColWidth="8.85546875" defaultRowHeight="15" customHeight="1" x14ac:dyDescent="0.25"/>
  <cols>
    <col min="1" max="1" width="4.7109375" style="1" customWidth="1"/>
    <col min="2" max="2" width="37.7109375" style="1" customWidth="1"/>
    <col min="3" max="3" width="1.7109375" style="1" customWidth="1"/>
    <col min="4" max="4" width="10.7109375" style="1" customWidth="1"/>
    <col min="5" max="5" width="1.7109375" style="1" customWidth="1"/>
    <col min="6" max="6" width="10.7109375" style="1" customWidth="1"/>
    <col min="7" max="7" width="1.7109375" style="1" customWidth="1"/>
    <col min="8" max="8" width="10.7109375" style="1" customWidth="1"/>
    <col min="9" max="9" width="1.7109375" style="1" customWidth="1"/>
    <col min="10" max="10" width="10.7109375" style="1" customWidth="1"/>
    <col min="11" max="11" width="1.7109375" style="1" customWidth="1"/>
    <col min="12" max="12" width="10.7109375" style="1" customWidth="1"/>
    <col min="13" max="13" width="8.85546875" style="1"/>
    <col min="14" max="14" width="9.42578125" style="1" bestFit="1" customWidth="1"/>
    <col min="15" max="16384" width="8.85546875" style="1"/>
  </cols>
  <sheetData>
    <row r="2" spans="2:16" ht="19.899999999999999" customHeight="1" x14ac:dyDescent="0.25">
      <c r="B2" s="2" t="s">
        <v>32</v>
      </c>
      <c r="C2" s="115" t="s">
        <v>116</v>
      </c>
      <c r="D2" s="115"/>
      <c r="E2" s="115"/>
      <c r="F2" s="115"/>
      <c r="G2" s="115"/>
      <c r="J2" s="9" t="s">
        <v>43</v>
      </c>
      <c r="L2" s="7">
        <v>2020</v>
      </c>
    </row>
    <row r="4" spans="2:16" ht="15" customHeight="1" x14ac:dyDescent="0.25">
      <c r="B4" s="10"/>
      <c r="C4" s="10"/>
      <c r="D4" s="12" t="s">
        <v>34</v>
      </c>
      <c r="E4" s="12"/>
      <c r="F4" s="12" t="s">
        <v>35</v>
      </c>
      <c r="G4" s="12"/>
      <c r="H4" s="12" t="s">
        <v>36</v>
      </c>
      <c r="I4" s="12"/>
      <c r="J4" s="12" t="s">
        <v>37</v>
      </c>
      <c r="K4" s="12"/>
      <c r="L4" s="12" t="s">
        <v>38</v>
      </c>
    </row>
    <row r="5" spans="2:16" ht="15" customHeight="1" thickBot="1" x14ac:dyDescent="0.3">
      <c r="B5" s="5"/>
      <c r="C5" s="11"/>
      <c r="D5" s="11">
        <f>L2</f>
        <v>2020</v>
      </c>
      <c r="E5" s="11"/>
      <c r="F5" s="11">
        <f>D5+1</f>
        <v>2021</v>
      </c>
      <c r="G5" s="11"/>
      <c r="H5" s="11">
        <f>F5+1</f>
        <v>2022</v>
      </c>
      <c r="I5" s="11"/>
      <c r="J5" s="11">
        <f>H5+1</f>
        <v>2023</v>
      </c>
      <c r="K5" s="11"/>
      <c r="L5" s="11">
        <f>J5+1</f>
        <v>2024</v>
      </c>
    </row>
    <row r="6" spans="2:16" ht="4.9000000000000004" customHeight="1" x14ac:dyDescent="0.25"/>
    <row r="7" spans="2:16" ht="18" customHeight="1" x14ac:dyDescent="0.25">
      <c r="B7" s="2" t="s">
        <v>0</v>
      </c>
    </row>
    <row r="8" spans="2:16" ht="18" customHeight="1" x14ac:dyDescent="0.25">
      <c r="B8" s="4" t="s">
        <v>1</v>
      </c>
      <c r="D8" s="8">
        <v>0</v>
      </c>
      <c r="E8" s="6"/>
      <c r="F8" s="8">
        <v>0</v>
      </c>
      <c r="G8" s="6"/>
      <c r="H8" s="8">
        <v>0</v>
      </c>
      <c r="I8" s="6"/>
      <c r="J8" s="8">
        <v>0</v>
      </c>
      <c r="K8" s="6"/>
      <c r="L8" s="8">
        <v>0</v>
      </c>
    </row>
    <row r="9" spans="2:16" ht="18" customHeight="1" x14ac:dyDescent="0.25">
      <c r="B9" s="4" t="s">
        <v>2</v>
      </c>
      <c r="D9" s="8">
        <v>0</v>
      </c>
      <c r="E9" s="6"/>
      <c r="F9" s="8">
        <v>0</v>
      </c>
      <c r="G9" s="6"/>
      <c r="H9" s="8">
        <v>0</v>
      </c>
      <c r="I9" s="6"/>
      <c r="J9" s="8">
        <v>0</v>
      </c>
      <c r="K9" s="6"/>
      <c r="L9" s="8">
        <v>0</v>
      </c>
      <c r="N9" s="6"/>
      <c r="P9" s="6"/>
    </row>
    <row r="10" spans="2:16" ht="18" customHeight="1" x14ac:dyDescent="0.25">
      <c r="B10" s="4" t="s">
        <v>3</v>
      </c>
      <c r="D10" s="8">
        <v>0</v>
      </c>
      <c r="E10" s="6"/>
      <c r="F10" s="8">
        <v>0</v>
      </c>
      <c r="G10" s="6"/>
      <c r="H10" s="8">
        <v>0</v>
      </c>
      <c r="I10" s="6"/>
      <c r="J10" s="8">
        <v>0</v>
      </c>
      <c r="K10" s="6"/>
      <c r="L10" s="8">
        <v>0</v>
      </c>
    </row>
    <row r="11" spans="2:16" ht="18" customHeight="1" x14ac:dyDescent="0.25">
      <c r="B11" s="4" t="s">
        <v>39</v>
      </c>
      <c r="D11" s="8">
        <v>0</v>
      </c>
      <c r="E11" s="6"/>
      <c r="F11" s="8">
        <v>0</v>
      </c>
      <c r="G11" s="6"/>
      <c r="H11" s="8">
        <v>0</v>
      </c>
      <c r="I11" s="6"/>
      <c r="J11" s="8">
        <v>0</v>
      </c>
      <c r="K11" s="6"/>
      <c r="L11" s="8">
        <v>0</v>
      </c>
      <c r="N11" s="6"/>
    </row>
    <row r="12" spans="2:16" ht="18" customHeight="1" x14ac:dyDescent="0.25">
      <c r="B12" s="4" t="s">
        <v>4</v>
      </c>
      <c r="D12" s="8">
        <v>0</v>
      </c>
      <c r="E12" s="6"/>
      <c r="F12" s="8">
        <v>0</v>
      </c>
      <c r="G12" s="6"/>
      <c r="H12" s="8">
        <v>0</v>
      </c>
      <c r="I12" s="6"/>
      <c r="J12" s="8">
        <v>0</v>
      </c>
      <c r="K12" s="6"/>
      <c r="L12" s="8">
        <v>0</v>
      </c>
    </row>
    <row r="13" spans="2:16" ht="18" customHeight="1" x14ac:dyDescent="0.25">
      <c r="B13" s="4" t="s">
        <v>41</v>
      </c>
      <c r="D13" s="8">
        <v>0</v>
      </c>
      <c r="E13" s="6"/>
      <c r="F13" s="8">
        <v>0</v>
      </c>
      <c r="G13" s="6"/>
      <c r="H13" s="8">
        <v>0</v>
      </c>
      <c r="I13" s="6"/>
      <c r="J13" s="8">
        <v>0</v>
      </c>
      <c r="K13" s="6"/>
      <c r="L13" s="8">
        <v>0</v>
      </c>
    </row>
    <row r="14" spans="2:16" ht="18" customHeight="1" x14ac:dyDescent="0.25">
      <c r="B14" s="4" t="s">
        <v>5</v>
      </c>
      <c r="D14" s="8">
        <v>0</v>
      </c>
      <c r="E14" s="6"/>
      <c r="F14" s="8">
        <v>0</v>
      </c>
      <c r="G14" s="6"/>
      <c r="H14" s="8">
        <v>0</v>
      </c>
      <c r="I14" s="6"/>
      <c r="J14" s="8">
        <v>0</v>
      </c>
      <c r="K14" s="6"/>
      <c r="L14" s="8">
        <v>0</v>
      </c>
    </row>
    <row r="15" spans="2:16" ht="18" customHeight="1" x14ac:dyDescent="0.25">
      <c r="B15" s="3" t="s">
        <v>23</v>
      </c>
      <c r="D15" s="6"/>
      <c r="E15" s="6"/>
      <c r="F15" s="6"/>
      <c r="G15" s="6"/>
      <c r="H15" s="6"/>
      <c r="I15" s="6"/>
      <c r="J15" s="6"/>
      <c r="K15" s="6"/>
      <c r="L15" s="6"/>
    </row>
    <row r="16" spans="2:16" ht="18" customHeight="1" x14ac:dyDescent="0.25">
      <c r="B16" s="4" t="s">
        <v>31</v>
      </c>
      <c r="D16" s="8">
        <v>0</v>
      </c>
      <c r="E16" s="6"/>
      <c r="F16" s="8">
        <v>0</v>
      </c>
      <c r="G16" s="6"/>
      <c r="H16" s="8">
        <v>0</v>
      </c>
      <c r="I16" s="6"/>
      <c r="J16" s="8">
        <v>0</v>
      </c>
      <c r="K16" s="6"/>
      <c r="L16" s="8">
        <v>0</v>
      </c>
    </row>
    <row r="17" spans="2:12" ht="18" customHeight="1" x14ac:dyDescent="0.25">
      <c r="B17" s="4" t="s">
        <v>40</v>
      </c>
      <c r="D17" s="8">
        <v>0</v>
      </c>
      <c r="E17" s="6"/>
      <c r="F17" s="8">
        <v>0</v>
      </c>
      <c r="G17" s="6"/>
      <c r="H17" s="8">
        <v>0</v>
      </c>
      <c r="I17" s="6"/>
      <c r="J17" s="8">
        <v>0</v>
      </c>
      <c r="K17" s="6"/>
      <c r="L17" s="8">
        <v>0</v>
      </c>
    </row>
    <row r="18" spans="2:12" ht="18" customHeight="1" x14ac:dyDescent="0.25">
      <c r="B18" s="4" t="s">
        <v>24</v>
      </c>
      <c r="D18" s="8">
        <v>0</v>
      </c>
      <c r="E18" s="6"/>
      <c r="F18" s="8">
        <v>0</v>
      </c>
      <c r="G18" s="6"/>
      <c r="H18" s="8">
        <v>0</v>
      </c>
      <c r="I18" s="6"/>
      <c r="J18" s="8">
        <v>0</v>
      </c>
      <c r="K18" s="6"/>
      <c r="L18" s="8">
        <v>0</v>
      </c>
    </row>
    <row r="19" spans="2:12" ht="18" customHeight="1" x14ac:dyDescent="0.25">
      <c r="B19" s="4" t="s">
        <v>25</v>
      </c>
      <c r="D19" s="8">
        <v>0</v>
      </c>
      <c r="E19" s="6"/>
      <c r="F19" s="8">
        <v>0</v>
      </c>
      <c r="G19" s="6"/>
      <c r="H19" s="8">
        <v>0</v>
      </c>
      <c r="I19" s="6"/>
      <c r="J19" s="8">
        <v>0</v>
      </c>
      <c r="K19" s="6"/>
      <c r="L19" s="8">
        <v>0</v>
      </c>
    </row>
    <row r="20" spans="2:12" ht="18" customHeight="1" x14ac:dyDescent="0.25">
      <c r="B20" s="4" t="s">
        <v>26</v>
      </c>
      <c r="D20" s="8">
        <v>0</v>
      </c>
      <c r="E20" s="6"/>
      <c r="F20" s="8">
        <v>0</v>
      </c>
      <c r="G20" s="6"/>
      <c r="H20" s="8">
        <v>0</v>
      </c>
      <c r="I20" s="6"/>
      <c r="J20" s="8">
        <v>0</v>
      </c>
      <c r="K20" s="6"/>
      <c r="L20" s="8">
        <v>0</v>
      </c>
    </row>
    <row r="21" spans="2:12" ht="18" customHeight="1" x14ac:dyDescent="0.25">
      <c r="B21" s="4" t="s">
        <v>33</v>
      </c>
      <c r="D21" s="8">
        <v>0</v>
      </c>
      <c r="E21" s="6"/>
      <c r="F21" s="8">
        <v>0</v>
      </c>
      <c r="G21" s="6"/>
      <c r="H21" s="8">
        <v>0</v>
      </c>
      <c r="I21" s="6"/>
      <c r="J21" s="8">
        <v>0</v>
      </c>
      <c r="K21" s="6"/>
      <c r="L21" s="8">
        <v>0</v>
      </c>
    </row>
    <row r="22" spans="2:12" ht="18" customHeight="1" x14ac:dyDescent="0.25">
      <c r="B22" s="3" t="s">
        <v>27</v>
      </c>
      <c r="D22" s="6"/>
      <c r="E22" s="6"/>
      <c r="F22" s="6"/>
      <c r="G22" s="6"/>
      <c r="H22" s="6"/>
      <c r="I22" s="6"/>
      <c r="J22" s="6"/>
      <c r="K22" s="6"/>
      <c r="L22" s="6"/>
    </row>
    <row r="23" spans="2:12" ht="18" customHeight="1" x14ac:dyDescent="0.25">
      <c r="B23" s="4" t="s">
        <v>28</v>
      </c>
      <c r="D23" s="8">
        <v>0</v>
      </c>
      <c r="E23" s="6"/>
      <c r="F23" s="8">
        <v>0</v>
      </c>
      <c r="G23" s="6"/>
      <c r="H23" s="8">
        <v>0</v>
      </c>
      <c r="I23" s="6"/>
      <c r="J23" s="8">
        <v>0</v>
      </c>
      <c r="K23" s="6"/>
      <c r="L23" s="8">
        <v>0</v>
      </c>
    </row>
    <row r="24" spans="2:12" ht="18" customHeight="1" x14ac:dyDescent="0.25">
      <c r="B24" s="4" t="s">
        <v>29</v>
      </c>
      <c r="D24" s="8">
        <v>0</v>
      </c>
      <c r="E24" s="6"/>
      <c r="F24" s="8">
        <v>0</v>
      </c>
      <c r="G24" s="6"/>
      <c r="H24" s="8">
        <v>0</v>
      </c>
      <c r="I24" s="6"/>
      <c r="J24" s="8">
        <v>0</v>
      </c>
      <c r="K24" s="6"/>
      <c r="L24" s="8">
        <v>0</v>
      </c>
    </row>
    <row r="25" spans="2:12" ht="18" customHeight="1" x14ac:dyDescent="0.25">
      <c r="B25" s="4" t="s">
        <v>30</v>
      </c>
      <c r="D25" s="8">
        <v>0</v>
      </c>
      <c r="E25" s="6"/>
      <c r="F25" s="8">
        <v>0</v>
      </c>
      <c r="G25" s="6"/>
      <c r="H25" s="8">
        <v>0</v>
      </c>
      <c r="I25" s="6"/>
      <c r="J25" s="8">
        <v>0</v>
      </c>
      <c r="K25" s="6"/>
      <c r="L25" s="8">
        <v>0</v>
      </c>
    </row>
    <row r="26" spans="2:12" ht="15" customHeight="1" thickBot="1" x14ac:dyDescent="0.3">
      <c r="B26" s="5"/>
      <c r="C26" s="5"/>
      <c r="D26" s="5"/>
      <c r="E26" s="5"/>
      <c r="F26" s="5"/>
      <c r="G26" s="5"/>
      <c r="H26" s="5"/>
      <c r="I26" s="5"/>
      <c r="J26" s="5"/>
      <c r="K26" s="5"/>
      <c r="L26" s="5"/>
    </row>
  </sheetData>
  <sheetProtection algorithmName="SHA-512" hashValue="cJAfNmF/QfT6RHZ2orAjXMlueq5EULkqr/Jn6bQPdKr9SnQCDIvAbgf4sfMc/29o9U6vpsk+ke/p1cn5mUUuvA==" saltValue="d5us33PtnM91haKK+D5Gfg==" spinCount="100000" sheet="1" objects="1" scenarios="1"/>
  <mergeCells count="1">
    <mergeCell ref="C2:G2"/>
  </mergeCells>
  <printOptions horizontalCentered="1"/>
  <pageMargins left="0.45" right="0.45"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R28"/>
  <sheetViews>
    <sheetView showGridLines="0" showRowColHeaders="0" workbookViewId="0"/>
  </sheetViews>
  <sheetFormatPr defaultColWidth="8.85546875" defaultRowHeight="15" customHeight="1" x14ac:dyDescent="0.25"/>
  <cols>
    <col min="1" max="1" width="4.7109375" style="15" customWidth="1"/>
    <col min="2" max="2" width="40.7109375" style="15" customWidth="1"/>
    <col min="3" max="3" width="10.7109375" style="24" customWidth="1"/>
    <col min="4" max="4" width="1.7109375" style="15" customWidth="1"/>
    <col min="5" max="5" width="10.7109375" style="15" customWidth="1"/>
    <col min="6" max="6" width="1.7109375" style="15" customWidth="1"/>
    <col min="7" max="7" width="10.7109375" style="15" customWidth="1"/>
    <col min="8" max="8" width="1.7109375" style="15" customWidth="1"/>
    <col min="9" max="9" width="10.7109375" style="15" customWidth="1"/>
    <col min="10" max="10" width="1.7109375" style="15" customWidth="1"/>
    <col min="11" max="11" width="10.7109375" style="15" customWidth="1"/>
    <col min="12" max="16384" width="8.85546875" style="15"/>
  </cols>
  <sheetData>
    <row r="1" spans="2:12" ht="30" customHeight="1" x14ac:dyDescent="0.25">
      <c r="B1" s="116" t="s">
        <v>44</v>
      </c>
      <c r="C1" s="116"/>
      <c r="D1" s="116"/>
      <c r="E1" s="116"/>
      <c r="F1" s="116"/>
      <c r="G1" s="116"/>
      <c r="H1" s="116"/>
      <c r="I1" s="116"/>
      <c r="J1" s="116"/>
      <c r="K1" s="116"/>
    </row>
    <row r="3" spans="2:12" ht="15" customHeight="1" thickBot="1" x14ac:dyDescent="0.3">
      <c r="B3" s="13"/>
      <c r="C3" s="23">
        <f>'Data Input'!D5</f>
        <v>2020</v>
      </c>
      <c r="D3" s="14"/>
      <c r="E3" s="14">
        <f>'Data Input'!F5</f>
        <v>2021</v>
      </c>
      <c r="F3" s="14"/>
      <c r="G3" s="14">
        <f>'Data Input'!H5</f>
        <v>2022</v>
      </c>
      <c r="H3" s="14"/>
      <c r="I3" s="14">
        <f>'Data Input'!J5</f>
        <v>2023</v>
      </c>
      <c r="J3" s="14"/>
      <c r="K3" s="14">
        <f>'Data Input'!L5</f>
        <v>2024</v>
      </c>
    </row>
    <row r="4" spans="2:12" ht="4.9000000000000004" customHeight="1" x14ac:dyDescent="0.25"/>
    <row r="5" spans="2:12" ht="15" customHeight="1" x14ac:dyDescent="0.25">
      <c r="B5" s="16" t="s">
        <v>9</v>
      </c>
    </row>
    <row r="6" spans="2:12" ht="15" customHeight="1" x14ac:dyDescent="0.25">
      <c r="B6" s="17" t="s">
        <v>6</v>
      </c>
      <c r="C6" s="25" t="e">
        <f>'Data Input'!$D$8/'Data Input'!$D$10</f>
        <v>#DIV/0!</v>
      </c>
      <c r="D6" s="18"/>
      <c r="E6" s="25" t="e">
        <f>'Data Input'!$F$8/'Data Input'!$F$10</f>
        <v>#DIV/0!</v>
      </c>
      <c r="G6" s="25" t="e">
        <f>'Data Input'!H8/'Data Input'!H10</f>
        <v>#DIV/0!</v>
      </c>
      <c r="I6" s="25" t="e">
        <f>'Data Input'!J8/'Data Input'!J10</f>
        <v>#DIV/0!</v>
      </c>
      <c r="K6" s="25" t="e">
        <f>'Data Input'!L8/'Data Input'!L10</f>
        <v>#DIV/0!</v>
      </c>
      <c r="L6" s="19"/>
    </row>
    <row r="7" spans="2:12" ht="15" customHeight="1" x14ac:dyDescent="0.25">
      <c r="B7" s="17" t="s">
        <v>7</v>
      </c>
      <c r="C7" s="27">
        <f>'Data Input'!D8-'Data Input'!D10</f>
        <v>0</v>
      </c>
      <c r="D7" s="20"/>
      <c r="E7" s="27">
        <f>'Data Input'!F8-'Data Input'!F10</f>
        <v>0</v>
      </c>
      <c r="G7" s="27">
        <f>'Data Input'!H8-'Data Input'!H10</f>
        <v>0</v>
      </c>
      <c r="I7" s="27">
        <f>'Data Input'!J8-'Data Input'!J10</f>
        <v>0</v>
      </c>
      <c r="K7" s="27">
        <f>'Data Input'!L8-'Data Input'!L10</f>
        <v>0</v>
      </c>
      <c r="L7" s="19"/>
    </row>
    <row r="8" spans="2:12" ht="15" customHeight="1" x14ac:dyDescent="0.25">
      <c r="E8" s="24"/>
      <c r="G8" s="24"/>
      <c r="I8" s="24"/>
      <c r="K8" s="24"/>
    </row>
    <row r="9" spans="2:12" ht="15" customHeight="1" x14ac:dyDescent="0.25">
      <c r="B9" s="16" t="s">
        <v>8</v>
      </c>
      <c r="E9" s="24"/>
      <c r="G9" s="24"/>
      <c r="I9" s="24"/>
      <c r="K9" s="24"/>
    </row>
    <row r="10" spans="2:12" ht="15" customHeight="1" x14ac:dyDescent="0.25">
      <c r="B10" s="17" t="s">
        <v>10</v>
      </c>
      <c r="C10" s="26" t="e">
        <f>'Data Input'!D12/('Data Input'!D8+'Data Input'!D9)</f>
        <v>#DIV/0!</v>
      </c>
      <c r="E10" s="26" t="e">
        <f>'Data Input'!F12/('Data Input'!F8+'Data Input'!F9)</f>
        <v>#DIV/0!</v>
      </c>
      <c r="G10" s="26" t="e">
        <f>'Data Input'!H12/('Data Input'!H8+'Data Input'!H9)</f>
        <v>#DIV/0!</v>
      </c>
      <c r="I10" s="26" t="e">
        <f>'Data Input'!J12/('Data Input'!J8+'Data Input'!J9)</f>
        <v>#DIV/0!</v>
      </c>
      <c r="K10" s="26" t="e">
        <f>'Data Input'!L12/('Data Input'!L8+'Data Input'!L9)</f>
        <v>#DIV/0!</v>
      </c>
      <c r="L10" s="19"/>
    </row>
    <row r="11" spans="2:12" ht="15" customHeight="1" x14ac:dyDescent="0.25">
      <c r="B11" s="17" t="s">
        <v>11</v>
      </c>
      <c r="C11" s="26" t="e">
        <f>'Data Input'!D14/('Data Input'!D8+'Data Input'!D9)</f>
        <v>#DIV/0!</v>
      </c>
      <c r="E11" s="26" t="e">
        <f>'Data Input'!F14/('Data Input'!F8+'Data Input'!F9)</f>
        <v>#DIV/0!</v>
      </c>
      <c r="G11" s="26" t="e">
        <f>'Data Input'!H14/('Data Input'!H8+'Data Input'!H9)</f>
        <v>#DIV/0!</v>
      </c>
      <c r="I11" s="26" t="e">
        <f>'Data Input'!J14/('Data Input'!J8+'Data Input'!J9)</f>
        <v>#DIV/0!</v>
      </c>
      <c r="K11" s="26" t="e">
        <f>'Data Input'!L14/('Data Input'!L8+'Data Input'!L9)</f>
        <v>#DIV/0!</v>
      </c>
      <c r="L11" s="19"/>
    </row>
    <row r="12" spans="2:12" ht="15" customHeight="1" x14ac:dyDescent="0.25">
      <c r="B12" s="17" t="s">
        <v>42</v>
      </c>
      <c r="C12" s="26" t="e">
        <f>'Data Input'!D12/'Data Input'!D14</f>
        <v>#DIV/0!</v>
      </c>
      <c r="E12" s="26" t="e">
        <f>'Data Input'!F12/'Data Input'!F14</f>
        <v>#DIV/0!</v>
      </c>
      <c r="G12" s="26" t="e">
        <f>'Data Input'!H12/'Data Input'!H14</f>
        <v>#DIV/0!</v>
      </c>
      <c r="I12" s="26" t="e">
        <f>'Data Input'!J12/'Data Input'!J14</f>
        <v>#DIV/0!</v>
      </c>
      <c r="K12" s="26" t="e">
        <f>'Data Input'!L12/'Data Input'!L14</f>
        <v>#DIV/0!</v>
      </c>
    </row>
    <row r="13" spans="2:12" ht="15" customHeight="1" x14ac:dyDescent="0.25">
      <c r="B13" s="17"/>
      <c r="C13" s="15"/>
    </row>
    <row r="14" spans="2:12" ht="15" customHeight="1" x14ac:dyDescent="0.25">
      <c r="B14" s="21" t="s">
        <v>12</v>
      </c>
      <c r="E14" s="24"/>
      <c r="G14" s="24"/>
      <c r="I14" s="24"/>
      <c r="K14" s="24"/>
    </row>
    <row r="15" spans="2:12" ht="15" customHeight="1" x14ac:dyDescent="0.25">
      <c r="B15" s="17" t="s">
        <v>13</v>
      </c>
      <c r="C15" s="26" t="e">
        <f>(('Data Input'!D16-'Data Input'!D17)+'Data Input'!D19-'Data Input'!D18)/('Data Input'!D8+'Data Input'!D9)</f>
        <v>#DIV/0!</v>
      </c>
      <c r="E15" s="26" t="e">
        <f>(('Data Input'!F16-'Data Input'!F17)+'Data Input'!F19-'Data Input'!F18)/('Data Input'!F8+'Data Input'!F9)</f>
        <v>#DIV/0!</v>
      </c>
      <c r="G15" s="26" t="e">
        <f>(('Data Input'!H16-'Data Input'!H17)+'Data Input'!H19-'Data Input'!H18)/('Data Input'!H8+'Data Input'!H9)</f>
        <v>#DIV/0!</v>
      </c>
      <c r="I15" s="26" t="e">
        <f>(('Data Input'!J16-'Data Input'!J17)+'Data Input'!J19-'Data Input'!J18)/('Data Input'!J8+'Data Input'!J9)</f>
        <v>#DIV/0!</v>
      </c>
      <c r="K15" s="26" t="e">
        <f>(('Data Input'!L16-'Data Input'!L17)+'Data Input'!L19-'Data Input'!L18)/('Data Input'!L8+'Data Input'!L9)</f>
        <v>#DIV/0!</v>
      </c>
      <c r="L15" s="19"/>
    </row>
    <row r="16" spans="2:12" ht="15" customHeight="1" x14ac:dyDescent="0.25">
      <c r="B16" s="17" t="s">
        <v>14</v>
      </c>
      <c r="C16" s="26" t="e">
        <f>('Data Input'!D16-'Data Input'!D17-'Data Input'!D18)/'Data Input'!D14</f>
        <v>#DIV/0!</v>
      </c>
      <c r="E16" s="26" t="e">
        <f>('Data Input'!F16-'Data Input'!F17-'Data Input'!F18)/'Data Input'!F14</f>
        <v>#DIV/0!</v>
      </c>
      <c r="G16" s="26" t="e">
        <f>('Data Input'!H16-'Data Input'!H17-'Data Input'!H18)/'Data Input'!H14</f>
        <v>#DIV/0!</v>
      </c>
      <c r="I16" s="26" t="e">
        <f>('Data Input'!J16-'Data Input'!J17-'Data Input'!J18)/'Data Input'!J14</f>
        <v>#DIV/0!</v>
      </c>
      <c r="K16" s="26" t="e">
        <f>('Data Input'!L16-'Data Input'!L17-'Data Input'!L18)/'Data Input'!L14</f>
        <v>#DIV/0!</v>
      </c>
      <c r="L16" s="19"/>
    </row>
    <row r="17" spans="2:18" ht="15" customHeight="1" x14ac:dyDescent="0.25">
      <c r="B17" s="17" t="s">
        <v>15</v>
      </c>
      <c r="C17" s="26" t="e">
        <f>('Data Input'!D16-'Data Input'!D17+'Data Input'!D19-'Data Input'!D18)/'Data Input'!D16</f>
        <v>#DIV/0!</v>
      </c>
      <c r="E17" s="26" t="e">
        <f>('Data Input'!F16-'Data Input'!F17+'Data Input'!F19-'Data Input'!F18)/'Data Input'!F16</f>
        <v>#DIV/0!</v>
      </c>
      <c r="G17" s="26" t="e">
        <f>('Data Input'!H16-'Data Input'!H17+'Data Input'!H19-'Data Input'!H18)/'Data Input'!H16</f>
        <v>#DIV/0!</v>
      </c>
      <c r="I17" s="26" t="e">
        <f>('Data Input'!J16-'Data Input'!J17+'Data Input'!J19-'Data Input'!J18)/'Data Input'!J16</f>
        <v>#DIV/0!</v>
      </c>
      <c r="K17" s="26" t="e">
        <f>('Data Input'!L16-'Data Input'!L17+'Data Input'!L19-'Data Input'!L18)/'Data Input'!L16</f>
        <v>#DIV/0!</v>
      </c>
      <c r="L17" s="19"/>
    </row>
    <row r="18" spans="2:18" ht="15" customHeight="1" x14ac:dyDescent="0.25">
      <c r="E18" s="24"/>
      <c r="G18" s="24"/>
      <c r="I18" s="24"/>
      <c r="K18" s="24"/>
    </row>
    <row r="19" spans="2:18" ht="15" customHeight="1" x14ac:dyDescent="0.25">
      <c r="B19" s="21" t="s">
        <v>16</v>
      </c>
      <c r="E19" s="24"/>
      <c r="G19" s="24"/>
      <c r="I19" s="24"/>
      <c r="K19" s="24"/>
    </row>
    <row r="20" spans="2:18" ht="15" customHeight="1" x14ac:dyDescent="0.25">
      <c r="B20" s="17" t="s">
        <v>17</v>
      </c>
      <c r="C20" s="26" t="e">
        <f>'Data Input'!D16/('Data Input'!D8+'Data Input'!D9)</f>
        <v>#DIV/0!</v>
      </c>
      <c r="E20" s="26" t="e">
        <f>'Data Input'!F16/('Data Input'!F8+'Data Input'!F9)</f>
        <v>#DIV/0!</v>
      </c>
      <c r="G20" s="26" t="e">
        <f>'Data Input'!H16/('Data Input'!H8+'Data Input'!H9)</f>
        <v>#DIV/0!</v>
      </c>
      <c r="I20" s="26" t="e">
        <f>'Data Input'!J16/('Data Input'!J8+'Data Input'!J9)</f>
        <v>#DIV/0!</v>
      </c>
      <c r="K20" s="26" t="e">
        <f>'Data Input'!L16/('Data Input'!L8+'Data Input'!L9)</f>
        <v>#DIV/0!</v>
      </c>
      <c r="L20" s="19"/>
    </row>
    <row r="21" spans="2:18" ht="15" customHeight="1" x14ac:dyDescent="0.25">
      <c r="B21" s="17" t="s">
        <v>18</v>
      </c>
      <c r="C21" s="26" t="e">
        <f>('Data Input'!D17-'Data Input'!D20)/'Data Input'!D16</f>
        <v>#DIV/0!</v>
      </c>
      <c r="E21" s="26" t="e">
        <f>('Data Input'!F17-'Data Input'!F20)/'Data Input'!F16</f>
        <v>#DIV/0!</v>
      </c>
      <c r="G21" s="26" t="e">
        <f>('Data Input'!H17-'Data Input'!H20)/'Data Input'!H16</f>
        <v>#DIV/0!</v>
      </c>
      <c r="I21" s="26" t="e">
        <f>('Data Input'!J17-'Data Input'!J20)/'Data Input'!J16</f>
        <v>#DIV/0!</v>
      </c>
      <c r="K21" s="26" t="e">
        <f>('Data Input'!L17-'Data Input'!L20)/'Data Input'!L16</f>
        <v>#DIV/0!</v>
      </c>
      <c r="L21" s="19"/>
    </row>
    <row r="22" spans="2:18" ht="15" customHeight="1" x14ac:dyDescent="0.25">
      <c r="B22" s="17" t="s">
        <v>19</v>
      </c>
      <c r="C22" s="26" t="e">
        <f>'Data Input'!D19/'Data Input'!D16</f>
        <v>#DIV/0!</v>
      </c>
      <c r="E22" s="26" t="e">
        <f>'Data Input'!F19/'Data Input'!F16</f>
        <v>#DIV/0!</v>
      </c>
      <c r="G22" s="26" t="e">
        <f>'Data Input'!H19/'Data Input'!H16</f>
        <v>#DIV/0!</v>
      </c>
      <c r="I22" s="26" t="e">
        <f>'Data Input'!J19/'Data Input'!J16</f>
        <v>#DIV/0!</v>
      </c>
      <c r="K22" s="26" t="e">
        <f>'Data Input'!L19/'Data Input'!L16</f>
        <v>#DIV/0!</v>
      </c>
      <c r="L22" s="19"/>
    </row>
    <row r="23" spans="2:18" ht="15" customHeight="1" x14ac:dyDescent="0.25">
      <c r="E23" s="24"/>
      <c r="G23" s="24"/>
      <c r="I23" s="24"/>
      <c r="K23" s="24"/>
      <c r="M23" s="117"/>
      <c r="N23" s="117"/>
      <c r="O23" s="117"/>
      <c r="P23" s="117"/>
      <c r="Q23" s="117"/>
      <c r="R23" s="117"/>
    </row>
    <row r="24" spans="2:18" ht="15" customHeight="1" x14ac:dyDescent="0.25">
      <c r="B24" s="21" t="s">
        <v>20</v>
      </c>
      <c r="E24" s="24"/>
      <c r="G24" s="24"/>
      <c r="I24" s="24"/>
      <c r="K24" s="24"/>
      <c r="M24" s="117"/>
      <c r="N24" s="117"/>
      <c r="O24" s="117"/>
      <c r="P24" s="117"/>
      <c r="Q24" s="117"/>
      <c r="R24" s="117"/>
    </row>
    <row r="25" spans="2:18" ht="15" customHeight="1" x14ac:dyDescent="0.25">
      <c r="B25" s="17" t="s">
        <v>22</v>
      </c>
      <c r="C25" s="26" t="e">
        <f>('Data Input'!$D$16+'Data Input'!$D$24+'Data Input'!$D$20+'Data Input'!$D$19-'Data Input'!$D$23-'Data Input'!$D$25)/('Data Input'!$D$13+'Data Input'!$D$21)</f>
        <v>#DIV/0!</v>
      </c>
      <c r="D25" s="22"/>
      <c r="E25" s="26" t="e">
        <f>('Data Input'!$F$16+'Data Input'!$F$24+'Data Input'!$F$20-'Data Input'!$F$25-'Data Input'!$F$23)/('Data Input'!$F$13+'Data Input'!$F$21)</f>
        <v>#DIV/0!</v>
      </c>
      <c r="F25" s="22"/>
      <c r="G25" s="26" t="e">
        <f>('Data Input'!$H$16+'Data Input'!$H$24+'Data Input'!$H$20+'Data Input'!$H$19-'Data Input'!$H$25-'Data Input'!$H$23)/('Data Input'!$H$13+'Data Input'!$H$21)</f>
        <v>#DIV/0!</v>
      </c>
      <c r="H25" s="22"/>
      <c r="I25" s="26" t="e">
        <f>('Data Input'!$J$16+'Data Input'!$J$24+'Data Input'!$J$20+'Data Input'!$J$19-'Data Input'!$J$25-'Data Input'!$J$23)/('Data Input'!$J$13+'Data Input'!$J$21)</f>
        <v>#DIV/0!</v>
      </c>
      <c r="J25" s="22"/>
      <c r="K25" s="26" t="e">
        <f>('Data Input'!$L$16+'Data Input'!$L$24+'Data Input'!$L$20+'Data Input'!$L$19-'Data Input'!$L$25-'Data Input'!$L$23)/('Data Input'!$L$13+'Data Input'!$L$21)</f>
        <v>#DIV/0!</v>
      </c>
      <c r="M25" s="117"/>
      <c r="N25" s="117"/>
      <c r="O25" s="117"/>
      <c r="P25" s="117"/>
      <c r="Q25" s="117"/>
      <c r="R25" s="117"/>
    </row>
    <row r="26" spans="2:18" ht="15" customHeight="1" x14ac:dyDescent="0.25">
      <c r="B26" s="17" t="s">
        <v>21</v>
      </c>
      <c r="C26" s="28">
        <f>('Data Input'!$D$16-'Data Input'!$D$17+'Data Input'!$D$20-'Data Input'!$D$25-'Data Input'!$D$23)</f>
        <v>0</v>
      </c>
      <c r="E26" s="28">
        <f>('Data Input'!$F$16-'Data Input'!$F$17+'Data Input'!$F$20-'Data Input'!$F$25-'Data Input'!$F$23)</f>
        <v>0</v>
      </c>
      <c r="G26" s="28">
        <f>('Data Input'!$H$16-'Data Input'!$H$17+'Data Input'!$H$20-'Data Input'!$H$25-'Data Input'!$H$23)</f>
        <v>0</v>
      </c>
      <c r="I26" s="28">
        <f>('Data Input'!$J$16-'Data Input'!$J$17+'Data Input'!$J$20-'Data Input'!$J$25-'Data Input'!$J$23)</f>
        <v>0</v>
      </c>
      <c r="K26" s="28">
        <f>('Data Input'!$L$16-'Data Input'!$L$17+'Data Input'!$L$20-'Data Input'!$L$25-'Data Input'!$L$23)</f>
        <v>0</v>
      </c>
      <c r="M26" s="117"/>
      <c r="N26" s="117"/>
      <c r="O26" s="117"/>
      <c r="P26" s="117"/>
      <c r="Q26" s="117"/>
      <c r="R26" s="117"/>
    </row>
    <row r="27" spans="2:18" ht="15" customHeight="1" x14ac:dyDescent="0.25">
      <c r="M27" s="117"/>
      <c r="N27" s="117"/>
      <c r="O27" s="117"/>
      <c r="P27" s="117"/>
      <c r="Q27" s="117"/>
      <c r="R27" s="117"/>
    </row>
    <row r="28" spans="2:18" ht="15" customHeight="1" x14ac:dyDescent="0.25">
      <c r="M28" s="117"/>
      <c r="N28" s="117"/>
      <c r="O28" s="117"/>
      <c r="P28" s="117"/>
      <c r="Q28" s="117"/>
      <c r="R28" s="117"/>
    </row>
  </sheetData>
  <sheetProtection algorithmName="SHA-512" hashValue="ReW1PE/zKzEbQL+Ft72hXuhgprPA9W5aKG9XodomkFl3QYE9KmF8C0uT9Ndr2+4cpWpMgVqiWsnyP/DBoE3Ejg==" saltValue="emHFm/7H2SufYCUKIBcvOA==" spinCount="100000" sheet="1" objects="1" scenarios="1"/>
  <mergeCells count="2">
    <mergeCell ref="B1:K1"/>
    <mergeCell ref="M23:R28"/>
  </mergeCells>
  <conditionalFormatting sqref="C6">
    <cfRule type="cellIs" dxfId="245" priority="174" operator="lessThan">
      <formula>1</formula>
    </cfRule>
    <cfRule type="cellIs" dxfId="244" priority="175" operator="between">
      <formula>1</formula>
      <formula>1.5</formula>
    </cfRule>
    <cfRule type="cellIs" dxfId="243" priority="176" operator="greaterThan">
      <formula>1.5</formula>
    </cfRule>
  </conditionalFormatting>
  <conditionalFormatting sqref="C10">
    <cfRule type="cellIs" dxfId="242" priority="165" operator="between">
      <formula>0.3</formula>
      <formula>0.7</formula>
    </cfRule>
    <cfRule type="cellIs" dxfId="241" priority="166" operator="greaterThan">
      <formula>0.7</formula>
    </cfRule>
    <cfRule type="cellIs" dxfId="240" priority="167" operator="lessThan">
      <formula>0.3</formula>
    </cfRule>
  </conditionalFormatting>
  <conditionalFormatting sqref="C11">
    <cfRule type="cellIs" dxfId="239" priority="162" operator="between">
      <formula>0.55</formula>
      <formula>0.3</formula>
    </cfRule>
    <cfRule type="cellIs" dxfId="238" priority="163" operator="lessThan">
      <formula>0.3</formula>
    </cfRule>
    <cfRule type="cellIs" dxfId="237" priority="164" operator="greaterThan">
      <formula>0.55</formula>
    </cfRule>
  </conditionalFormatting>
  <conditionalFormatting sqref="C15">
    <cfRule type="cellIs" dxfId="236" priority="157" operator="lessThan">
      <formula>0.01</formula>
    </cfRule>
    <cfRule type="cellIs" dxfId="235" priority="158" operator="between">
      <formula>0.01</formula>
      <formula>0.05</formula>
    </cfRule>
    <cfRule type="cellIs" dxfId="234" priority="159" operator="greaterThan">
      <formula>0.05</formula>
    </cfRule>
  </conditionalFormatting>
  <conditionalFormatting sqref="C16">
    <cfRule type="cellIs" dxfId="233" priority="154" operator="lessThan">
      <formula>0.05</formula>
    </cfRule>
    <cfRule type="cellIs" dxfId="232" priority="155" operator="between">
      <formula>0.05</formula>
      <formula>0.1</formula>
    </cfRule>
    <cfRule type="cellIs" dxfId="231" priority="156" operator="greaterThan">
      <formula>0.1</formula>
    </cfRule>
  </conditionalFormatting>
  <conditionalFormatting sqref="C17">
    <cfRule type="cellIs" dxfId="230" priority="151" operator="lessThan">
      <formula>0.1</formula>
    </cfRule>
    <cfRule type="cellIs" dxfId="229" priority="152" operator="between">
      <formula>0.1</formula>
      <formula>0.25</formula>
    </cfRule>
    <cfRule type="cellIs" dxfId="228" priority="153" operator="greaterThan">
      <formula>0.25</formula>
    </cfRule>
  </conditionalFormatting>
  <conditionalFormatting sqref="C21">
    <cfRule type="cellIs" dxfId="227" priority="148" operator="greaterThan">
      <formula>0.85</formula>
    </cfRule>
    <cfRule type="cellIs" dxfId="226" priority="149" operator="between">
      <formula>0.7</formula>
      <formula>0.85</formula>
    </cfRule>
    <cfRule type="cellIs" dxfId="225" priority="150" operator="lessThan">
      <formula>0.7</formula>
    </cfRule>
  </conditionalFormatting>
  <conditionalFormatting sqref="C22">
    <cfRule type="cellIs" dxfId="224" priority="145" operator="greaterThan">
      <formula>0.2</formula>
    </cfRule>
    <cfRule type="cellIs" dxfId="223" priority="146" operator="between">
      <formula>0.1</formula>
      <formula>0.2</formula>
    </cfRule>
    <cfRule type="cellIs" dxfId="222" priority="147" operator="lessThan">
      <formula>0.1</formula>
    </cfRule>
  </conditionalFormatting>
  <conditionalFormatting sqref="C25">
    <cfRule type="cellIs" dxfId="221" priority="142" operator="between">
      <formula>1.1</formula>
      <formula>1.35</formula>
    </cfRule>
    <cfRule type="cellIs" dxfId="220" priority="143" operator="lessThan">
      <formula>1.1</formula>
    </cfRule>
    <cfRule type="cellIs" dxfId="219" priority="144" operator="greaterThan">
      <formula>1.35</formula>
    </cfRule>
  </conditionalFormatting>
  <conditionalFormatting sqref="E6">
    <cfRule type="cellIs" dxfId="218" priority="139" operator="lessThan">
      <formula>1</formula>
    </cfRule>
    <cfRule type="cellIs" dxfId="217" priority="140" operator="between">
      <formula>1</formula>
      <formula>1.5</formula>
    </cfRule>
    <cfRule type="cellIs" dxfId="216" priority="141" operator="greaterThan">
      <formula>1.5</formula>
    </cfRule>
  </conditionalFormatting>
  <conditionalFormatting sqref="E10">
    <cfRule type="cellIs" dxfId="215" priority="136" operator="between">
      <formula>0.3</formula>
      <formula>0.7</formula>
    </cfRule>
    <cfRule type="cellIs" dxfId="214" priority="137" operator="greaterThan">
      <formula>0.7</formula>
    </cfRule>
    <cfRule type="cellIs" dxfId="213" priority="138" operator="lessThan">
      <formula>0.3</formula>
    </cfRule>
  </conditionalFormatting>
  <conditionalFormatting sqref="E11">
    <cfRule type="cellIs" dxfId="212" priority="133" operator="between">
      <formula>0.55</formula>
      <formula>0.3</formula>
    </cfRule>
    <cfRule type="cellIs" dxfId="211" priority="134" operator="lessThan">
      <formula>0.3</formula>
    </cfRule>
    <cfRule type="cellIs" dxfId="210" priority="135" operator="greaterThan">
      <formula>0.55</formula>
    </cfRule>
  </conditionalFormatting>
  <conditionalFormatting sqref="E15">
    <cfRule type="cellIs" dxfId="209" priority="130" operator="lessThan">
      <formula>0.01</formula>
    </cfRule>
    <cfRule type="cellIs" dxfId="208" priority="131" operator="between">
      <formula>0.01</formula>
      <formula>0.05</formula>
    </cfRule>
    <cfRule type="cellIs" dxfId="207" priority="132" operator="greaterThan">
      <formula>0.05</formula>
    </cfRule>
  </conditionalFormatting>
  <conditionalFormatting sqref="E16">
    <cfRule type="cellIs" dxfId="206" priority="127" operator="lessThan">
      <formula>0.05</formula>
    </cfRule>
    <cfRule type="cellIs" dxfId="205" priority="128" operator="between">
      <formula>0.05</formula>
      <formula>0.1</formula>
    </cfRule>
    <cfRule type="cellIs" dxfId="204" priority="129" operator="greaterThan">
      <formula>0.1</formula>
    </cfRule>
  </conditionalFormatting>
  <conditionalFormatting sqref="E17">
    <cfRule type="cellIs" dxfId="203" priority="124" operator="lessThan">
      <formula>0.1</formula>
    </cfRule>
    <cfRule type="cellIs" dxfId="202" priority="125" operator="between">
      <formula>0.1</formula>
      <formula>0.25</formula>
    </cfRule>
    <cfRule type="cellIs" dxfId="201" priority="126" operator="greaterThan">
      <formula>0.25</formula>
    </cfRule>
  </conditionalFormatting>
  <conditionalFormatting sqref="E21">
    <cfRule type="cellIs" dxfId="200" priority="121" operator="greaterThan">
      <formula>0.85</formula>
    </cfRule>
    <cfRule type="cellIs" dxfId="199" priority="122" operator="between">
      <formula>0.7</formula>
      <formula>0.85</formula>
    </cfRule>
    <cfRule type="cellIs" dxfId="198" priority="123" operator="lessThan">
      <formula>0.7</formula>
    </cfRule>
  </conditionalFormatting>
  <conditionalFormatting sqref="E22">
    <cfRule type="cellIs" dxfId="197" priority="118" operator="greaterThan">
      <formula>0.2</formula>
    </cfRule>
    <cfRule type="cellIs" dxfId="196" priority="119" operator="between">
      <formula>0.1</formula>
      <formula>0.2</formula>
    </cfRule>
    <cfRule type="cellIs" dxfId="195" priority="120" operator="lessThan">
      <formula>0.1</formula>
    </cfRule>
  </conditionalFormatting>
  <conditionalFormatting sqref="G6">
    <cfRule type="cellIs" dxfId="194" priority="112" operator="lessThan">
      <formula>1</formula>
    </cfRule>
    <cfRule type="cellIs" dxfId="193" priority="113" operator="between">
      <formula>1</formula>
      <formula>1.5</formula>
    </cfRule>
    <cfRule type="cellIs" dxfId="192" priority="114" operator="greaterThan">
      <formula>1.5</formula>
    </cfRule>
  </conditionalFormatting>
  <conditionalFormatting sqref="G10">
    <cfRule type="cellIs" dxfId="191" priority="109" operator="between">
      <formula>0.3</formula>
      <formula>0.7</formula>
    </cfRule>
    <cfRule type="cellIs" dxfId="190" priority="110" operator="greaterThan">
      <formula>0.7</formula>
    </cfRule>
    <cfRule type="cellIs" dxfId="189" priority="111" operator="lessThan">
      <formula>0.3</formula>
    </cfRule>
  </conditionalFormatting>
  <conditionalFormatting sqref="G11">
    <cfRule type="cellIs" dxfId="188" priority="106" operator="between">
      <formula>0.55</formula>
      <formula>0.3</formula>
    </cfRule>
    <cfRule type="cellIs" dxfId="187" priority="107" operator="lessThan">
      <formula>0.3</formula>
    </cfRule>
    <cfRule type="cellIs" dxfId="186" priority="108" operator="greaterThan">
      <formula>0.55</formula>
    </cfRule>
  </conditionalFormatting>
  <conditionalFormatting sqref="G15">
    <cfRule type="cellIs" dxfId="185" priority="103" operator="lessThan">
      <formula>0.01</formula>
    </cfRule>
    <cfRule type="cellIs" dxfId="184" priority="104" operator="between">
      <formula>0.01</formula>
      <formula>0.05</formula>
    </cfRule>
    <cfRule type="cellIs" dxfId="183" priority="105" operator="greaterThan">
      <formula>0.05</formula>
    </cfRule>
  </conditionalFormatting>
  <conditionalFormatting sqref="G16">
    <cfRule type="cellIs" dxfId="182" priority="100" operator="lessThan">
      <formula>0.05</formula>
    </cfRule>
    <cfRule type="cellIs" dxfId="181" priority="101" operator="between">
      <formula>0.05</formula>
      <formula>0.1</formula>
    </cfRule>
    <cfRule type="cellIs" dxfId="180" priority="102" operator="greaterThan">
      <formula>0.1</formula>
    </cfRule>
  </conditionalFormatting>
  <conditionalFormatting sqref="G17">
    <cfRule type="cellIs" dxfId="179" priority="97" operator="lessThan">
      <formula>0.1</formula>
    </cfRule>
    <cfRule type="cellIs" dxfId="178" priority="98" operator="between">
      <formula>0.1</formula>
      <formula>0.25</formula>
    </cfRule>
    <cfRule type="cellIs" dxfId="177" priority="99" operator="greaterThan">
      <formula>0.25</formula>
    </cfRule>
  </conditionalFormatting>
  <conditionalFormatting sqref="G21">
    <cfRule type="cellIs" dxfId="176" priority="94" operator="greaterThan">
      <formula>0.85</formula>
    </cfRule>
    <cfRule type="cellIs" dxfId="175" priority="95" operator="between">
      <formula>0.7</formula>
      <formula>0.85</formula>
    </cfRule>
    <cfRule type="cellIs" dxfId="174" priority="96" operator="lessThan">
      <formula>0.7</formula>
    </cfRule>
  </conditionalFormatting>
  <conditionalFormatting sqref="G22">
    <cfRule type="cellIs" dxfId="173" priority="91" operator="greaterThan">
      <formula>0.2</formula>
    </cfRule>
    <cfRule type="cellIs" dxfId="172" priority="92" operator="between">
      <formula>0.1</formula>
      <formula>0.2</formula>
    </cfRule>
    <cfRule type="cellIs" dxfId="171" priority="93" operator="lessThan">
      <formula>0.1</formula>
    </cfRule>
  </conditionalFormatting>
  <conditionalFormatting sqref="I6">
    <cfRule type="cellIs" dxfId="170" priority="85" operator="lessThan">
      <formula>1</formula>
    </cfRule>
    <cfRule type="cellIs" dxfId="169" priority="86" operator="between">
      <formula>1</formula>
      <formula>1.5</formula>
    </cfRule>
    <cfRule type="cellIs" dxfId="168" priority="87" operator="greaterThan">
      <formula>1.5</formula>
    </cfRule>
  </conditionalFormatting>
  <conditionalFormatting sqref="I10">
    <cfRule type="cellIs" dxfId="167" priority="82" operator="between">
      <formula>0.3</formula>
      <formula>0.7</formula>
    </cfRule>
    <cfRule type="cellIs" dxfId="166" priority="83" operator="greaterThan">
      <formula>0.7</formula>
    </cfRule>
    <cfRule type="cellIs" dxfId="165" priority="84" operator="lessThan">
      <formula>0.3</formula>
    </cfRule>
  </conditionalFormatting>
  <conditionalFormatting sqref="I11">
    <cfRule type="cellIs" dxfId="164" priority="79" operator="between">
      <formula>0.55</formula>
      <formula>0.3</formula>
    </cfRule>
    <cfRule type="cellIs" dxfId="163" priority="80" operator="lessThan">
      <formula>0.3</formula>
    </cfRule>
    <cfRule type="cellIs" dxfId="162" priority="81" operator="greaterThan">
      <formula>0.55</formula>
    </cfRule>
  </conditionalFormatting>
  <conditionalFormatting sqref="I15">
    <cfRule type="cellIs" dxfId="161" priority="76" operator="lessThan">
      <formula>0.01</formula>
    </cfRule>
    <cfRule type="cellIs" dxfId="160" priority="77" operator="between">
      <formula>0.01</formula>
      <formula>0.05</formula>
    </cfRule>
    <cfRule type="cellIs" dxfId="159" priority="78" operator="greaterThan">
      <formula>0.05</formula>
    </cfRule>
  </conditionalFormatting>
  <conditionalFormatting sqref="I16">
    <cfRule type="cellIs" dxfId="158" priority="73" operator="lessThan">
      <formula>0.05</formula>
    </cfRule>
    <cfRule type="cellIs" dxfId="157" priority="74" operator="between">
      <formula>0.05</formula>
      <formula>0.1</formula>
    </cfRule>
    <cfRule type="cellIs" dxfId="156" priority="75" operator="greaterThan">
      <formula>0.1</formula>
    </cfRule>
  </conditionalFormatting>
  <conditionalFormatting sqref="I17">
    <cfRule type="cellIs" dxfId="155" priority="70" operator="lessThan">
      <formula>0.1</formula>
    </cfRule>
    <cfRule type="cellIs" dxfId="154" priority="71" operator="between">
      <formula>0.1</formula>
      <formula>0.25</formula>
    </cfRule>
    <cfRule type="cellIs" dxfId="153" priority="72" operator="greaterThan">
      <formula>0.25</formula>
    </cfRule>
  </conditionalFormatting>
  <conditionalFormatting sqref="I21">
    <cfRule type="cellIs" dxfId="152" priority="67" operator="greaterThan">
      <formula>0.85</formula>
    </cfRule>
    <cfRule type="cellIs" dxfId="151" priority="68" operator="between">
      <formula>0.7</formula>
      <formula>0.85</formula>
    </cfRule>
    <cfRule type="cellIs" dxfId="150" priority="69" operator="lessThan">
      <formula>0.7</formula>
    </cfRule>
  </conditionalFormatting>
  <conditionalFormatting sqref="I22">
    <cfRule type="cellIs" dxfId="149" priority="64" operator="greaterThan">
      <formula>0.2</formula>
    </cfRule>
    <cfRule type="cellIs" dxfId="148" priority="65" operator="between">
      <formula>0.1</formula>
      <formula>0.2</formula>
    </cfRule>
    <cfRule type="cellIs" dxfId="147" priority="66" operator="lessThan">
      <formula>0.1</formula>
    </cfRule>
  </conditionalFormatting>
  <conditionalFormatting sqref="K6">
    <cfRule type="cellIs" dxfId="146" priority="58" operator="lessThan">
      <formula>1</formula>
    </cfRule>
    <cfRule type="cellIs" dxfId="145" priority="59" operator="between">
      <formula>1</formula>
      <formula>1.5</formula>
    </cfRule>
    <cfRule type="cellIs" dxfId="144" priority="60" operator="greaterThan">
      <formula>1.5</formula>
    </cfRule>
  </conditionalFormatting>
  <conditionalFormatting sqref="K10">
    <cfRule type="cellIs" dxfId="143" priority="55" operator="between">
      <formula>0.3</formula>
      <formula>0.7</formula>
    </cfRule>
    <cfRule type="cellIs" dxfId="142" priority="56" operator="greaterThan">
      <formula>0.7</formula>
    </cfRule>
    <cfRule type="cellIs" dxfId="141" priority="57" operator="lessThan">
      <formula>0.3</formula>
    </cfRule>
  </conditionalFormatting>
  <conditionalFormatting sqref="K11">
    <cfRule type="cellIs" dxfId="140" priority="52" operator="between">
      <formula>0.55</formula>
      <formula>0.3</formula>
    </cfRule>
    <cfRule type="cellIs" dxfId="139" priority="53" operator="lessThan">
      <formula>0.3</formula>
    </cfRule>
    <cfRule type="cellIs" dxfId="138" priority="54" operator="greaterThan">
      <formula>0.55</formula>
    </cfRule>
  </conditionalFormatting>
  <conditionalFormatting sqref="K15">
    <cfRule type="cellIs" dxfId="137" priority="49" operator="lessThan">
      <formula>0.01</formula>
    </cfRule>
    <cfRule type="cellIs" dxfId="136" priority="50" operator="between">
      <formula>0.01</formula>
      <formula>0.05</formula>
    </cfRule>
    <cfRule type="cellIs" dxfId="135" priority="51" operator="greaterThan">
      <formula>0.05</formula>
    </cfRule>
  </conditionalFormatting>
  <conditionalFormatting sqref="K16">
    <cfRule type="cellIs" dxfId="134" priority="46" operator="lessThan">
      <formula>0.05</formula>
    </cfRule>
    <cfRule type="cellIs" dxfId="133" priority="47" operator="between">
      <formula>0.05</formula>
      <formula>0.1</formula>
    </cfRule>
    <cfRule type="cellIs" dxfId="132" priority="48" operator="greaterThan">
      <formula>0.1</formula>
    </cfRule>
  </conditionalFormatting>
  <conditionalFormatting sqref="K17">
    <cfRule type="cellIs" dxfId="131" priority="43" operator="lessThan">
      <formula>0.1</formula>
    </cfRule>
    <cfRule type="cellIs" dxfId="130" priority="44" operator="between">
      <formula>0.1</formula>
      <formula>0.25</formula>
    </cfRule>
    <cfRule type="cellIs" dxfId="129" priority="45" operator="greaterThan">
      <formula>0.25</formula>
    </cfRule>
  </conditionalFormatting>
  <conditionalFormatting sqref="K21">
    <cfRule type="cellIs" dxfId="128" priority="40" operator="greaterThan">
      <formula>0.85</formula>
    </cfRule>
    <cfRule type="cellIs" dxfId="127" priority="41" operator="between">
      <formula>0.7</formula>
      <formula>0.85</formula>
    </cfRule>
    <cfRule type="cellIs" dxfId="126" priority="42" operator="lessThan">
      <formula>0.7</formula>
    </cfRule>
  </conditionalFormatting>
  <conditionalFormatting sqref="K22">
    <cfRule type="cellIs" dxfId="125" priority="37" operator="greaterThan">
      <formula>0.2</formula>
    </cfRule>
    <cfRule type="cellIs" dxfId="124" priority="38" operator="between">
      <formula>0.1</formula>
      <formula>0.2</formula>
    </cfRule>
    <cfRule type="cellIs" dxfId="123" priority="39" operator="lessThan">
      <formula>0.1</formula>
    </cfRule>
  </conditionalFormatting>
  <conditionalFormatting sqref="C12">
    <cfRule type="cellIs" dxfId="122" priority="31" operator="greaterThan">
      <formula>2.3</formula>
    </cfRule>
    <cfRule type="cellIs" dxfId="121" priority="32" operator="between">
      <formula>0.42</formula>
      <formula>2.3</formula>
    </cfRule>
    <cfRule type="cellIs" dxfId="120" priority="33" operator="lessThan">
      <formula>0.42</formula>
    </cfRule>
  </conditionalFormatting>
  <conditionalFormatting sqref="E12">
    <cfRule type="cellIs" dxfId="119" priority="28" operator="greaterThan">
      <formula>2.3</formula>
    </cfRule>
    <cfRule type="cellIs" dxfId="118" priority="29" operator="between">
      <formula>0.42</formula>
      <formula>2.3</formula>
    </cfRule>
    <cfRule type="cellIs" dxfId="117" priority="30" operator="lessThan">
      <formula>0.42</formula>
    </cfRule>
  </conditionalFormatting>
  <conditionalFormatting sqref="G12">
    <cfRule type="cellIs" dxfId="116" priority="25" operator="greaterThan">
      <formula>2.3</formula>
    </cfRule>
    <cfRule type="cellIs" dxfId="115" priority="26" operator="between">
      <formula>0.42</formula>
      <formula>2.3</formula>
    </cfRule>
    <cfRule type="cellIs" dxfId="114" priority="27" operator="lessThan">
      <formula>0.42</formula>
    </cfRule>
  </conditionalFormatting>
  <conditionalFormatting sqref="I12">
    <cfRule type="cellIs" dxfId="113" priority="22" operator="greaterThan">
      <formula>2.3</formula>
    </cfRule>
    <cfRule type="cellIs" dxfId="112" priority="23" operator="between">
      <formula>0.42</formula>
      <formula>2.3</formula>
    </cfRule>
    <cfRule type="cellIs" dxfId="111" priority="24" operator="lessThan">
      <formula>0.42</formula>
    </cfRule>
  </conditionalFormatting>
  <conditionalFormatting sqref="K12">
    <cfRule type="cellIs" dxfId="110" priority="19" operator="greaterThan">
      <formula>2.3</formula>
    </cfRule>
    <cfRule type="cellIs" dxfId="109" priority="20" operator="between">
      <formula>0.42</formula>
      <formula>2.3</formula>
    </cfRule>
    <cfRule type="cellIs" dxfId="108" priority="21" operator="lessThan">
      <formula>0.42</formula>
    </cfRule>
  </conditionalFormatting>
  <conditionalFormatting sqref="E25">
    <cfRule type="cellIs" dxfId="107" priority="16" operator="between">
      <formula>1.1</formula>
      <formula>1.35</formula>
    </cfRule>
    <cfRule type="cellIs" dxfId="106" priority="17" operator="lessThan">
      <formula>1.1</formula>
    </cfRule>
    <cfRule type="cellIs" dxfId="105" priority="18" operator="greaterThan">
      <formula>1.35</formula>
    </cfRule>
  </conditionalFormatting>
  <conditionalFormatting sqref="G25">
    <cfRule type="cellIs" dxfId="104" priority="13" operator="between">
      <formula>1.1</formula>
      <formula>1.35</formula>
    </cfRule>
    <cfRule type="cellIs" dxfId="103" priority="14" operator="lessThan">
      <formula>1.1</formula>
    </cfRule>
    <cfRule type="cellIs" dxfId="102" priority="15" operator="greaterThan">
      <formula>1.35</formula>
    </cfRule>
  </conditionalFormatting>
  <conditionalFormatting sqref="I25">
    <cfRule type="cellIs" dxfId="101" priority="4" operator="between">
      <formula>1.1</formula>
      <formula>1.35</formula>
    </cfRule>
    <cfRule type="cellIs" dxfId="100" priority="5" operator="lessThan">
      <formula>1.1</formula>
    </cfRule>
    <cfRule type="cellIs" dxfId="99" priority="6" operator="greaterThan">
      <formula>1.35</formula>
    </cfRule>
  </conditionalFormatting>
  <conditionalFormatting sqref="K25">
    <cfRule type="cellIs" dxfId="98" priority="1" operator="between">
      <formula>1.1</formula>
      <formula>1.35</formula>
    </cfRule>
    <cfRule type="cellIs" dxfId="97" priority="2" operator="lessThan">
      <formula>1.1</formula>
    </cfRule>
    <cfRule type="cellIs" dxfId="96" priority="3" operator="greaterThan">
      <formula>1.35</formula>
    </cfRule>
  </conditionalFormatting>
  <printOptions horizontalCentered="1"/>
  <pageMargins left="0.45" right="0.45"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25"/>
  <sheetViews>
    <sheetView showGridLines="0" showRowColHeaders="0" workbookViewId="0"/>
  </sheetViews>
  <sheetFormatPr defaultColWidth="8.85546875" defaultRowHeight="15" x14ac:dyDescent="0.25"/>
  <cols>
    <col min="1" max="1" width="4.7109375" style="1" customWidth="1"/>
    <col min="2" max="2" width="1.7109375" style="1" customWidth="1"/>
    <col min="3" max="3" width="30.7109375" style="1" customWidth="1"/>
    <col min="4" max="6" width="11.7109375" style="1" customWidth="1"/>
    <col min="7" max="7" width="4.7109375" style="1" customWidth="1"/>
    <col min="8" max="12" width="10.7109375" style="1" customWidth="1"/>
    <col min="13" max="13" width="1.7109375" style="1" customWidth="1"/>
    <col min="14" max="16384" width="8.85546875" style="1"/>
  </cols>
  <sheetData>
    <row r="1" spans="2:13" ht="15" customHeight="1" x14ac:dyDescent="0.25"/>
    <row r="2" spans="2:13" ht="60" customHeight="1" thickBot="1" x14ac:dyDescent="0.3">
      <c r="B2" s="65"/>
      <c r="C2" s="120" t="s">
        <v>107</v>
      </c>
      <c r="D2" s="120"/>
      <c r="E2" s="120"/>
      <c r="F2" s="120"/>
      <c r="G2" s="120"/>
      <c r="H2" s="120"/>
      <c r="I2" s="120"/>
      <c r="J2" s="120"/>
      <c r="K2" s="120"/>
      <c r="L2" s="120"/>
      <c r="M2" s="65"/>
    </row>
    <row r="3" spans="2:13" ht="4.9000000000000004" customHeight="1" x14ac:dyDescent="0.25">
      <c r="B3" s="33"/>
      <c r="C3" s="34"/>
      <c r="D3" s="34"/>
      <c r="E3" s="34"/>
      <c r="F3" s="34"/>
      <c r="G3" s="34"/>
      <c r="H3" s="34"/>
      <c r="I3" s="34"/>
      <c r="J3" s="34"/>
      <c r="K3" s="34"/>
      <c r="L3" s="34"/>
      <c r="M3" s="35"/>
    </row>
    <row r="4" spans="2:13" ht="19.899999999999999" customHeight="1" x14ac:dyDescent="0.25">
      <c r="B4" s="38"/>
      <c r="C4" s="121" t="s">
        <v>51</v>
      </c>
      <c r="D4" s="121"/>
      <c r="E4" s="121"/>
      <c r="F4" s="121"/>
      <c r="G4" s="29"/>
      <c r="H4" s="122" t="s">
        <v>73</v>
      </c>
      <c r="I4" s="123"/>
      <c r="J4" s="123"/>
      <c r="K4" s="123"/>
      <c r="L4" s="123"/>
      <c r="M4" s="37"/>
    </row>
    <row r="5" spans="2:13" ht="19.899999999999999" customHeight="1" x14ac:dyDescent="0.25">
      <c r="B5" s="38"/>
      <c r="C5" s="121"/>
      <c r="D5" s="121"/>
      <c r="E5" s="121"/>
      <c r="F5" s="121"/>
      <c r="G5" s="47"/>
      <c r="H5" s="44">
        <f>Ratios!$C$3</f>
        <v>2020</v>
      </c>
      <c r="I5" s="44">
        <f>Ratios!$E$3</f>
        <v>2021</v>
      </c>
      <c r="J5" s="44">
        <f>Ratios!$G$3</f>
        <v>2022</v>
      </c>
      <c r="K5" s="44">
        <f>Ratios!$I$3</f>
        <v>2023</v>
      </c>
      <c r="L5" s="44">
        <f>Ratios!$K$3</f>
        <v>2024</v>
      </c>
      <c r="M5" s="37"/>
    </row>
    <row r="6" spans="2:13" ht="19.899999999999999" customHeight="1" x14ac:dyDescent="0.25">
      <c r="B6" s="38"/>
      <c r="C6" s="121"/>
      <c r="D6" s="121"/>
      <c r="E6" s="121"/>
      <c r="F6" s="121"/>
      <c r="G6" s="47"/>
      <c r="H6" s="25" t="e">
        <f>Ratios!C6</f>
        <v>#DIV/0!</v>
      </c>
      <c r="I6" s="25" t="e">
        <f>Ratios!E6</f>
        <v>#DIV/0!</v>
      </c>
      <c r="J6" s="25" t="e">
        <f>Ratios!G6</f>
        <v>#DIV/0!</v>
      </c>
      <c r="K6" s="25" t="e">
        <f>Ratios!I6</f>
        <v>#DIV/0!</v>
      </c>
      <c r="L6" s="25" t="e">
        <f>Ratios!K6</f>
        <v>#DIV/0!</v>
      </c>
      <c r="M6" s="37"/>
    </row>
    <row r="7" spans="2:13" ht="15" customHeight="1" x14ac:dyDescent="0.25">
      <c r="B7" s="38"/>
      <c r="C7" s="29" t="s">
        <v>98</v>
      </c>
      <c r="D7" s="56"/>
      <c r="E7" s="56"/>
      <c r="F7" s="56"/>
      <c r="G7" s="56"/>
      <c r="H7" s="56"/>
      <c r="I7" s="56"/>
      <c r="J7" s="56"/>
      <c r="K7" s="56"/>
      <c r="L7" s="56"/>
      <c r="M7" s="37"/>
    </row>
    <row r="8" spans="2:13" ht="15" customHeight="1" x14ac:dyDescent="0.25">
      <c r="B8" s="38"/>
      <c r="C8" s="50"/>
      <c r="D8" s="29"/>
      <c r="E8" s="29"/>
      <c r="F8" s="29"/>
      <c r="G8" s="29"/>
      <c r="H8" s="29"/>
      <c r="I8" s="29"/>
      <c r="J8" s="29"/>
      <c r="K8" s="29"/>
      <c r="L8" s="50"/>
      <c r="M8" s="37"/>
    </row>
    <row r="9" spans="2:13" ht="40.15" customHeight="1" x14ac:dyDescent="0.25">
      <c r="B9" s="38"/>
      <c r="C9" s="97" t="s">
        <v>45</v>
      </c>
      <c r="D9" s="30" t="s">
        <v>67</v>
      </c>
      <c r="E9" s="31" t="s">
        <v>50</v>
      </c>
      <c r="F9" s="32" t="s">
        <v>68</v>
      </c>
      <c r="G9" s="29"/>
      <c r="H9" s="29"/>
      <c r="I9" s="29"/>
      <c r="J9" s="29"/>
      <c r="K9" s="29"/>
      <c r="L9" s="29"/>
      <c r="M9" s="37"/>
    </row>
    <row r="10" spans="2:13" ht="15" customHeight="1" x14ac:dyDescent="0.25">
      <c r="B10" s="38"/>
      <c r="C10" s="50"/>
      <c r="D10" s="50"/>
      <c r="E10" s="50"/>
      <c r="F10" s="50"/>
      <c r="G10" s="29"/>
      <c r="H10" s="29"/>
      <c r="I10" s="29"/>
      <c r="J10" s="29"/>
      <c r="K10" s="29"/>
      <c r="L10" s="68"/>
      <c r="M10" s="37"/>
    </row>
    <row r="11" spans="2:13" ht="60" customHeight="1" x14ac:dyDescent="0.25">
      <c r="B11" s="38"/>
      <c r="C11" s="118" t="s">
        <v>100</v>
      </c>
      <c r="D11" s="119"/>
      <c r="E11" s="119"/>
      <c r="F11" s="119"/>
      <c r="G11" s="29"/>
      <c r="H11" s="29"/>
      <c r="I11" s="29"/>
      <c r="J11" s="29"/>
      <c r="K11" s="29"/>
      <c r="L11" s="69"/>
      <c r="M11" s="37"/>
    </row>
    <row r="12" spans="2:13" ht="4.9000000000000004" customHeight="1" thickBot="1" x14ac:dyDescent="0.3">
      <c r="B12" s="40"/>
      <c r="C12" s="71"/>
      <c r="D12" s="72"/>
      <c r="E12" s="41"/>
      <c r="F12" s="71"/>
      <c r="G12" s="71"/>
      <c r="H12" s="71"/>
      <c r="I12" s="71"/>
      <c r="J12" s="71"/>
      <c r="K12" s="71"/>
      <c r="L12" s="71"/>
      <c r="M12" s="42"/>
    </row>
    <row r="13" spans="2:13" ht="15.75" thickBot="1" x14ac:dyDescent="0.3">
      <c r="C13" s="70"/>
      <c r="D13" s="68"/>
      <c r="E13" s="68"/>
      <c r="F13" s="68"/>
      <c r="G13" s="68"/>
      <c r="H13" s="68"/>
      <c r="I13" s="68"/>
      <c r="J13" s="68"/>
      <c r="K13" s="68"/>
      <c r="L13" s="68"/>
      <c r="M13" s="70"/>
    </row>
    <row r="14" spans="2:13" ht="4.9000000000000004" customHeight="1" x14ac:dyDescent="0.25">
      <c r="B14" s="33"/>
      <c r="C14" s="34"/>
      <c r="D14" s="34"/>
      <c r="E14" s="34"/>
      <c r="F14" s="34"/>
      <c r="G14" s="34"/>
      <c r="H14" s="34"/>
      <c r="I14" s="34"/>
      <c r="J14" s="34"/>
      <c r="K14" s="34"/>
      <c r="L14" s="34"/>
      <c r="M14" s="35"/>
    </row>
    <row r="15" spans="2:13" ht="19.899999999999999" customHeight="1" x14ac:dyDescent="0.25">
      <c r="B15" s="38"/>
      <c r="C15" s="121" t="s">
        <v>49</v>
      </c>
      <c r="D15" s="121"/>
      <c r="E15" s="121"/>
      <c r="F15" s="121"/>
      <c r="G15" s="50"/>
      <c r="H15" s="122" t="s">
        <v>73</v>
      </c>
      <c r="I15" s="123"/>
      <c r="J15" s="123"/>
      <c r="K15" s="123"/>
      <c r="L15" s="123"/>
      <c r="M15" s="37"/>
    </row>
    <row r="16" spans="2:13" ht="19.899999999999999" customHeight="1" x14ac:dyDescent="0.25">
      <c r="B16" s="38"/>
      <c r="C16" s="121"/>
      <c r="D16" s="121"/>
      <c r="E16" s="121"/>
      <c r="F16" s="121"/>
      <c r="G16" s="47"/>
      <c r="H16" s="44">
        <f>Ratios!$C$3</f>
        <v>2020</v>
      </c>
      <c r="I16" s="44">
        <f>Ratios!$E$3</f>
        <v>2021</v>
      </c>
      <c r="J16" s="44">
        <f>Ratios!$G$3</f>
        <v>2022</v>
      </c>
      <c r="K16" s="44">
        <f>Ratios!$I$3</f>
        <v>2023</v>
      </c>
      <c r="L16" s="44">
        <f>Ratios!$K$3</f>
        <v>2024</v>
      </c>
      <c r="M16" s="37"/>
    </row>
    <row r="17" spans="2:13" ht="19.899999999999999" customHeight="1" x14ac:dyDescent="0.25">
      <c r="B17" s="38"/>
      <c r="C17" s="121"/>
      <c r="D17" s="121"/>
      <c r="E17" s="121"/>
      <c r="F17" s="121"/>
      <c r="G17" s="47"/>
      <c r="H17" s="45">
        <f>Ratios!C7</f>
        <v>0</v>
      </c>
      <c r="I17" s="45">
        <f>Ratios!E7</f>
        <v>0</v>
      </c>
      <c r="J17" s="45">
        <f>Ratios!G7</f>
        <v>0</v>
      </c>
      <c r="K17" s="45">
        <f>Ratios!I7</f>
        <v>0</v>
      </c>
      <c r="L17" s="45">
        <f>Ratios!K7</f>
        <v>0</v>
      </c>
      <c r="M17" s="37"/>
    </row>
    <row r="18" spans="2:13" x14ac:dyDescent="0.25">
      <c r="B18" s="38"/>
      <c r="C18" s="92" t="s">
        <v>85</v>
      </c>
      <c r="D18" s="29"/>
      <c r="E18" s="29"/>
      <c r="F18" s="29"/>
      <c r="G18" s="29"/>
      <c r="H18" s="29"/>
      <c r="I18" s="29"/>
      <c r="J18" s="29"/>
      <c r="K18" s="29"/>
      <c r="L18" s="29"/>
      <c r="M18" s="37"/>
    </row>
    <row r="19" spans="2:13" x14ac:dyDescent="0.25">
      <c r="B19" s="38"/>
      <c r="C19" s="29"/>
      <c r="D19" s="29"/>
      <c r="E19" s="29"/>
      <c r="F19" s="29"/>
      <c r="G19" s="29"/>
      <c r="H19" s="29"/>
      <c r="I19" s="29"/>
      <c r="J19" s="29"/>
      <c r="K19" s="29"/>
      <c r="L19" s="29"/>
      <c r="M19" s="37"/>
    </row>
    <row r="20" spans="2:13" ht="15" customHeight="1" x14ac:dyDescent="0.25">
      <c r="B20" s="38"/>
      <c r="C20" s="93" t="s">
        <v>45</v>
      </c>
      <c r="D20" s="73" t="s">
        <v>46</v>
      </c>
      <c r="E20" s="76" t="s">
        <v>47</v>
      </c>
      <c r="F20" s="77" t="s">
        <v>48</v>
      </c>
      <c r="G20" s="50"/>
      <c r="H20" s="50"/>
      <c r="I20" s="50"/>
      <c r="J20" s="50"/>
      <c r="K20" s="50"/>
      <c r="L20" s="50"/>
      <c r="M20" s="37"/>
    </row>
    <row r="21" spans="2:13" ht="15" customHeight="1" x14ac:dyDescent="0.25">
      <c r="B21" s="38"/>
      <c r="C21" s="47"/>
      <c r="D21" s="74"/>
      <c r="E21" s="112" t="s">
        <v>75</v>
      </c>
      <c r="F21" s="78"/>
      <c r="G21" s="50"/>
      <c r="H21" s="50"/>
      <c r="I21" s="50"/>
      <c r="J21" s="50"/>
      <c r="K21" s="50"/>
      <c r="L21" s="50"/>
      <c r="M21" s="37"/>
    </row>
    <row r="22" spans="2:13" ht="15" customHeight="1" x14ac:dyDescent="0.25">
      <c r="B22" s="38"/>
      <c r="C22" s="47"/>
      <c r="D22" s="75"/>
      <c r="E22" s="113" t="s">
        <v>76</v>
      </c>
      <c r="F22" s="79"/>
      <c r="G22" s="50"/>
      <c r="H22" s="50"/>
      <c r="I22" s="50"/>
      <c r="J22" s="50"/>
      <c r="K22" s="50"/>
      <c r="L22" s="50"/>
      <c r="M22" s="37"/>
    </row>
    <row r="23" spans="2:13" x14ac:dyDescent="0.25">
      <c r="B23" s="38"/>
      <c r="C23" s="47"/>
      <c r="D23" s="52"/>
      <c r="E23" s="50"/>
      <c r="F23" s="47"/>
      <c r="G23" s="47"/>
      <c r="H23" s="47"/>
      <c r="I23" s="47"/>
      <c r="J23" s="47"/>
      <c r="K23" s="47"/>
      <c r="L23" s="50"/>
      <c r="M23" s="37"/>
    </row>
    <row r="24" spans="2:13" ht="60" customHeight="1" x14ac:dyDescent="0.25">
      <c r="B24" s="38"/>
      <c r="C24" s="118" t="s">
        <v>100</v>
      </c>
      <c r="D24" s="119"/>
      <c r="E24" s="119"/>
      <c r="F24" s="119"/>
      <c r="G24" s="29"/>
      <c r="H24" s="29"/>
      <c r="I24" s="29"/>
      <c r="J24" s="29"/>
      <c r="K24" s="29"/>
      <c r="L24" s="29"/>
      <c r="M24" s="37"/>
    </row>
    <row r="25" spans="2:13" ht="4.9000000000000004" customHeight="1" thickBot="1" x14ac:dyDescent="0.3">
      <c r="B25" s="40"/>
      <c r="C25" s="41"/>
      <c r="D25" s="41"/>
      <c r="E25" s="41"/>
      <c r="F25" s="41"/>
      <c r="G25" s="41"/>
      <c r="H25" s="41"/>
      <c r="I25" s="41"/>
      <c r="J25" s="41"/>
      <c r="K25" s="41"/>
      <c r="L25" s="41"/>
      <c r="M25" s="42"/>
    </row>
  </sheetData>
  <sheetProtection algorithmName="SHA-512" hashValue="VVkWY6U/yMngKff7ba1I6vjDd2eMerWumlGCjJfWfFfukLRUIFm4R2b2qAkwV8htY27XmCdfxoglGxoQACnzrA==" saltValue="yE9FA3h4FnEucyI92YLI6w==" spinCount="100000" sheet="1" objects="1" scenarios="1"/>
  <mergeCells count="7">
    <mergeCell ref="C24:F24"/>
    <mergeCell ref="C2:L2"/>
    <mergeCell ref="C4:F6"/>
    <mergeCell ref="H4:L4"/>
    <mergeCell ref="C11:F11"/>
    <mergeCell ref="C15:F17"/>
    <mergeCell ref="H15:L15"/>
  </mergeCells>
  <conditionalFormatting sqref="H6">
    <cfRule type="cellIs" dxfId="95" priority="28" operator="lessThan">
      <formula>1</formula>
    </cfRule>
    <cfRule type="cellIs" dxfId="94" priority="29" operator="between">
      <formula>1</formula>
      <formula>1.5</formula>
    </cfRule>
    <cfRule type="cellIs" dxfId="93" priority="30" operator="greaterThan">
      <formula>1.5</formula>
    </cfRule>
  </conditionalFormatting>
  <conditionalFormatting sqref="I6">
    <cfRule type="cellIs" dxfId="92" priority="25" operator="lessThan">
      <formula>1</formula>
    </cfRule>
    <cfRule type="cellIs" dxfId="91" priority="26" operator="between">
      <formula>1</formula>
      <formula>1.5</formula>
    </cfRule>
    <cfRule type="cellIs" dxfId="90" priority="27" operator="greaterThan">
      <formula>1.5</formula>
    </cfRule>
  </conditionalFormatting>
  <conditionalFormatting sqref="J6">
    <cfRule type="cellIs" dxfId="89" priority="22" operator="lessThan">
      <formula>1</formula>
    </cfRule>
    <cfRule type="cellIs" dxfId="88" priority="23" operator="between">
      <formula>1</formula>
      <formula>1.5</formula>
    </cfRule>
    <cfRule type="cellIs" dxfId="87" priority="24" operator="greaterThan">
      <formula>1.5</formula>
    </cfRule>
  </conditionalFormatting>
  <conditionalFormatting sqref="K6">
    <cfRule type="cellIs" dxfId="86" priority="19" operator="lessThan">
      <formula>1</formula>
    </cfRule>
    <cfRule type="cellIs" dxfId="85" priority="20" operator="between">
      <formula>1</formula>
      <formula>1.5</formula>
    </cfRule>
    <cfRule type="cellIs" dxfId="84" priority="21" operator="greaterThan">
      <formula>1.5</formula>
    </cfRule>
  </conditionalFormatting>
  <conditionalFormatting sqref="L6">
    <cfRule type="cellIs" dxfId="83" priority="16" operator="lessThan">
      <formula>1</formula>
    </cfRule>
    <cfRule type="cellIs" dxfId="82" priority="17" operator="between">
      <formula>1</formula>
      <formula>1.5</formula>
    </cfRule>
    <cfRule type="cellIs" dxfId="81" priority="18" operator="greaterThan">
      <formula>1.5</formula>
    </cfRule>
  </conditionalFormatting>
  <pageMargins left="0.7" right="0.7" top="0.75" bottom="0.75" header="0.3" footer="0.3"/>
  <pageSetup scale="9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34"/>
  <sheetViews>
    <sheetView showGridLines="0" showRowColHeaders="0" workbookViewId="0"/>
  </sheetViews>
  <sheetFormatPr defaultColWidth="8.85546875" defaultRowHeight="15" x14ac:dyDescent="0.25"/>
  <cols>
    <col min="1" max="1" width="4.7109375" style="1" customWidth="1"/>
    <col min="2" max="2" width="1.7109375" style="1" customWidth="1"/>
    <col min="3" max="3" width="30.7109375" style="1" customWidth="1"/>
    <col min="4" max="6" width="11.7109375" style="1" customWidth="1"/>
    <col min="7" max="7" width="4.7109375" style="1" customWidth="1"/>
    <col min="8" max="12" width="10.7109375" style="1" customWidth="1"/>
    <col min="13" max="13" width="1.7109375" style="1" customWidth="1"/>
    <col min="14" max="16384" width="8.85546875" style="1"/>
  </cols>
  <sheetData>
    <row r="1" spans="2:13" ht="15" customHeight="1" x14ac:dyDescent="0.25"/>
    <row r="2" spans="2:13" ht="105" customHeight="1" thickBot="1" x14ac:dyDescent="0.3">
      <c r="B2" s="65"/>
      <c r="C2" s="124" t="s">
        <v>74</v>
      </c>
      <c r="D2" s="124"/>
      <c r="E2" s="124"/>
      <c r="F2" s="124"/>
      <c r="G2" s="124"/>
      <c r="H2" s="124"/>
      <c r="I2" s="124"/>
      <c r="J2" s="124"/>
      <c r="K2" s="124"/>
      <c r="L2" s="124"/>
      <c r="M2" s="58"/>
    </row>
    <row r="3" spans="2:13" ht="4.9000000000000004" customHeight="1" x14ac:dyDescent="0.25">
      <c r="B3" s="33"/>
      <c r="C3" s="34"/>
      <c r="D3" s="34"/>
      <c r="E3" s="34"/>
      <c r="F3" s="34"/>
      <c r="G3" s="34"/>
      <c r="H3" s="34"/>
      <c r="I3" s="34"/>
      <c r="J3" s="34"/>
      <c r="K3" s="34"/>
      <c r="L3" s="34"/>
      <c r="M3" s="35"/>
    </row>
    <row r="4" spans="2:13" ht="19.899999999999999" customHeight="1" x14ac:dyDescent="0.25">
      <c r="B4" s="38"/>
      <c r="C4" s="121" t="s">
        <v>111</v>
      </c>
      <c r="D4" s="121"/>
      <c r="E4" s="121"/>
      <c r="F4" s="121"/>
      <c r="G4" s="50"/>
      <c r="H4" s="122" t="s">
        <v>73</v>
      </c>
      <c r="I4" s="123"/>
      <c r="J4" s="123"/>
      <c r="K4" s="123"/>
      <c r="L4" s="123"/>
      <c r="M4" s="37"/>
    </row>
    <row r="5" spans="2:13" ht="19.899999999999999" customHeight="1" x14ac:dyDescent="0.25">
      <c r="B5" s="38"/>
      <c r="C5" s="121"/>
      <c r="D5" s="121"/>
      <c r="E5" s="121"/>
      <c r="F5" s="121"/>
      <c r="G5" s="50"/>
      <c r="H5" s="44">
        <f>Ratios!$C$3</f>
        <v>2020</v>
      </c>
      <c r="I5" s="44">
        <f>Ratios!$E$3</f>
        <v>2021</v>
      </c>
      <c r="J5" s="44">
        <f>Ratios!$G$3</f>
        <v>2022</v>
      </c>
      <c r="K5" s="44">
        <f>Ratios!$I$3</f>
        <v>2023</v>
      </c>
      <c r="L5" s="44">
        <f>Ratios!$K$3</f>
        <v>2024</v>
      </c>
      <c r="M5" s="37"/>
    </row>
    <row r="6" spans="2:13" ht="19.899999999999999" customHeight="1" x14ac:dyDescent="0.25">
      <c r="B6" s="38"/>
      <c r="C6" s="121"/>
      <c r="D6" s="121"/>
      <c r="E6" s="121"/>
      <c r="F6" s="121"/>
      <c r="G6" s="50"/>
      <c r="H6" s="66" t="e">
        <f>Ratios!C10</f>
        <v>#DIV/0!</v>
      </c>
      <c r="I6" s="66" t="e">
        <f>Ratios!E10</f>
        <v>#DIV/0!</v>
      </c>
      <c r="J6" s="66" t="e">
        <f>Ratios!G10</f>
        <v>#DIV/0!</v>
      </c>
      <c r="K6" s="66" t="e">
        <f>Ratios!I10</f>
        <v>#DIV/0!</v>
      </c>
      <c r="L6" s="66" t="e">
        <f>Ratios!K10</f>
        <v>#DIV/0!</v>
      </c>
      <c r="M6" s="37"/>
    </row>
    <row r="7" spans="2:13" ht="15" customHeight="1" x14ac:dyDescent="0.25">
      <c r="B7" s="38"/>
      <c r="C7" s="125" t="s">
        <v>86</v>
      </c>
      <c r="D7" s="125"/>
      <c r="E7" s="125"/>
      <c r="F7" s="125"/>
      <c r="G7" s="50"/>
      <c r="H7" s="29"/>
      <c r="I7" s="29"/>
      <c r="J7" s="29"/>
      <c r="K7" s="29"/>
      <c r="L7" s="29"/>
      <c r="M7" s="37"/>
    </row>
    <row r="8" spans="2:13" ht="15" customHeight="1" x14ac:dyDescent="0.25">
      <c r="B8" s="38"/>
      <c r="C8" s="125"/>
      <c r="D8" s="125"/>
      <c r="E8" s="125"/>
      <c r="F8" s="125"/>
      <c r="G8" s="29"/>
      <c r="H8" s="29"/>
      <c r="I8" s="29"/>
      <c r="J8" s="29"/>
      <c r="K8" s="29"/>
      <c r="L8" s="29"/>
      <c r="M8" s="37"/>
    </row>
    <row r="9" spans="2:13" ht="45" customHeight="1" x14ac:dyDescent="0.25">
      <c r="B9" s="38"/>
      <c r="C9" s="94" t="s">
        <v>45</v>
      </c>
      <c r="D9" s="30" t="s">
        <v>63</v>
      </c>
      <c r="E9" s="31" t="s">
        <v>52</v>
      </c>
      <c r="F9" s="32" t="s">
        <v>53</v>
      </c>
      <c r="G9" s="29"/>
      <c r="H9" s="29"/>
      <c r="I9" s="29"/>
      <c r="J9" s="29"/>
      <c r="K9" s="29"/>
      <c r="L9" s="29"/>
      <c r="M9" s="37"/>
    </row>
    <row r="10" spans="2:13" ht="15" customHeight="1" x14ac:dyDescent="0.25">
      <c r="B10" s="38"/>
      <c r="C10" s="47"/>
      <c r="D10" s="47"/>
      <c r="E10" s="47"/>
      <c r="F10" s="29"/>
      <c r="G10" s="29"/>
      <c r="H10" s="29"/>
      <c r="I10" s="29"/>
      <c r="J10" s="29"/>
      <c r="K10" s="29"/>
      <c r="L10" s="29"/>
      <c r="M10" s="37"/>
    </row>
    <row r="11" spans="2:13" ht="60" customHeight="1" x14ac:dyDescent="0.25">
      <c r="B11" s="38"/>
      <c r="C11" s="118" t="s">
        <v>101</v>
      </c>
      <c r="D11" s="119"/>
      <c r="E11" s="119"/>
      <c r="F11" s="119"/>
      <c r="G11" s="29"/>
      <c r="H11" s="29"/>
      <c r="I11" s="29"/>
      <c r="J11" s="29"/>
      <c r="K11" s="29"/>
      <c r="L11" s="29"/>
      <c r="M11" s="37"/>
    </row>
    <row r="12" spans="2:13" ht="4.9000000000000004" customHeight="1" thickBot="1" x14ac:dyDescent="0.3">
      <c r="B12" s="40"/>
      <c r="C12" s="64"/>
      <c r="D12" s="41"/>
      <c r="E12" s="41"/>
      <c r="F12" s="41"/>
      <c r="G12" s="41"/>
      <c r="H12" s="41"/>
      <c r="I12" s="41"/>
      <c r="J12" s="41"/>
      <c r="K12" s="41"/>
      <c r="L12" s="41"/>
      <c r="M12" s="42"/>
    </row>
    <row r="13" spans="2:13" ht="15.75" thickBot="1" x14ac:dyDescent="0.3"/>
    <row r="14" spans="2:13" ht="4.9000000000000004" customHeight="1" x14ac:dyDescent="0.25">
      <c r="B14" s="33"/>
      <c r="C14" s="34"/>
      <c r="D14" s="34"/>
      <c r="E14" s="34"/>
      <c r="F14" s="34"/>
      <c r="G14" s="34"/>
      <c r="H14" s="34"/>
      <c r="I14" s="34"/>
      <c r="J14" s="34"/>
      <c r="K14" s="34"/>
      <c r="L14" s="34"/>
      <c r="M14" s="35"/>
    </row>
    <row r="15" spans="2:13" ht="19.899999999999999" customHeight="1" x14ac:dyDescent="0.25">
      <c r="B15" s="38"/>
      <c r="C15" s="121" t="s">
        <v>112</v>
      </c>
      <c r="D15" s="121"/>
      <c r="E15" s="121"/>
      <c r="F15" s="121"/>
      <c r="G15" s="29"/>
      <c r="H15" s="122" t="s">
        <v>73</v>
      </c>
      <c r="I15" s="123"/>
      <c r="J15" s="123"/>
      <c r="K15" s="123"/>
      <c r="L15" s="123"/>
      <c r="M15" s="37"/>
    </row>
    <row r="16" spans="2:13" ht="19.899999999999999" customHeight="1" x14ac:dyDescent="0.25">
      <c r="B16" s="38"/>
      <c r="C16" s="121"/>
      <c r="D16" s="121"/>
      <c r="E16" s="121"/>
      <c r="F16" s="121"/>
      <c r="G16" s="29"/>
      <c r="H16" s="44">
        <f>Ratios!$C$3</f>
        <v>2020</v>
      </c>
      <c r="I16" s="44">
        <f>Ratios!$E$3</f>
        <v>2021</v>
      </c>
      <c r="J16" s="44">
        <f>Ratios!$G$3</f>
        <v>2022</v>
      </c>
      <c r="K16" s="44">
        <f>Ratios!$I$3</f>
        <v>2023</v>
      </c>
      <c r="L16" s="44">
        <f>Ratios!$K$3</f>
        <v>2024</v>
      </c>
      <c r="M16" s="37"/>
    </row>
    <row r="17" spans="2:13" ht="19.899999999999999" customHeight="1" x14ac:dyDescent="0.25">
      <c r="B17" s="38"/>
      <c r="C17" s="121"/>
      <c r="D17" s="121"/>
      <c r="E17" s="121"/>
      <c r="F17" s="121"/>
      <c r="G17" s="29"/>
      <c r="H17" s="26" t="e">
        <f>Ratios!C11</f>
        <v>#DIV/0!</v>
      </c>
      <c r="I17" s="26" t="e">
        <f>Ratios!E11</f>
        <v>#DIV/0!</v>
      </c>
      <c r="J17" s="26" t="e">
        <f>Ratios!G11</f>
        <v>#DIV/0!</v>
      </c>
      <c r="K17" s="26" t="e">
        <f>Ratios!I11</f>
        <v>#DIV/0!</v>
      </c>
      <c r="L17" s="26" t="e">
        <f>Ratios!K11</f>
        <v>#DIV/0!</v>
      </c>
      <c r="M17" s="37"/>
    </row>
    <row r="18" spans="2:13" ht="15" customHeight="1" x14ac:dyDescent="0.25">
      <c r="B18" s="38"/>
      <c r="C18" s="29" t="s">
        <v>87</v>
      </c>
      <c r="D18" s="29"/>
      <c r="E18" s="29"/>
      <c r="F18" s="29"/>
      <c r="G18" s="29"/>
      <c r="H18" s="29"/>
      <c r="I18" s="29"/>
      <c r="J18" s="29"/>
      <c r="K18" s="29"/>
      <c r="L18" s="29"/>
      <c r="M18" s="37"/>
    </row>
    <row r="19" spans="2:13" x14ac:dyDescent="0.25">
      <c r="B19" s="38"/>
      <c r="C19" s="29"/>
      <c r="D19" s="29"/>
      <c r="E19" s="29"/>
      <c r="F19" s="29"/>
      <c r="G19" s="29"/>
      <c r="H19" s="10"/>
      <c r="I19" s="10"/>
      <c r="J19" s="10"/>
      <c r="K19" s="10"/>
      <c r="L19" s="10"/>
      <c r="M19" s="37"/>
    </row>
    <row r="20" spans="2:13" ht="45" customHeight="1" x14ac:dyDescent="0.25">
      <c r="B20" s="38"/>
      <c r="C20" s="94" t="s">
        <v>45</v>
      </c>
      <c r="D20" s="30" t="s">
        <v>64</v>
      </c>
      <c r="E20" s="31" t="s">
        <v>52</v>
      </c>
      <c r="F20" s="32" t="s">
        <v>65</v>
      </c>
      <c r="G20" s="29"/>
      <c r="H20" s="10"/>
      <c r="I20" s="10"/>
      <c r="J20" s="10"/>
      <c r="K20" s="10"/>
      <c r="L20" s="10"/>
      <c r="M20" s="37"/>
    </row>
    <row r="21" spans="2:13" ht="15" customHeight="1" x14ac:dyDescent="0.25">
      <c r="B21" s="38"/>
      <c r="C21" s="47"/>
      <c r="D21" s="47"/>
      <c r="E21" s="47"/>
      <c r="F21" s="47"/>
      <c r="G21" s="29"/>
      <c r="H21" s="10"/>
      <c r="I21" s="10"/>
      <c r="J21" s="10"/>
      <c r="K21" s="10"/>
      <c r="L21" s="10"/>
      <c r="M21" s="37"/>
    </row>
    <row r="22" spans="2:13" ht="60" customHeight="1" x14ac:dyDescent="0.25">
      <c r="B22" s="38"/>
      <c r="C22" s="118" t="s">
        <v>101</v>
      </c>
      <c r="D22" s="119"/>
      <c r="E22" s="119"/>
      <c r="F22" s="119"/>
      <c r="G22" s="29"/>
      <c r="H22" s="10"/>
      <c r="I22" s="10"/>
      <c r="J22" s="10"/>
      <c r="K22" s="10"/>
      <c r="L22" s="10"/>
      <c r="M22" s="37"/>
    </row>
    <row r="23" spans="2:13" ht="4.9000000000000004" customHeight="1" thickBot="1" x14ac:dyDescent="0.3">
      <c r="B23" s="40"/>
      <c r="C23" s="41"/>
      <c r="D23" s="41"/>
      <c r="E23" s="41"/>
      <c r="F23" s="41"/>
      <c r="G23" s="41"/>
      <c r="H23" s="41"/>
      <c r="I23" s="41"/>
      <c r="J23" s="41"/>
      <c r="K23" s="41"/>
      <c r="L23" s="41"/>
      <c r="M23" s="42"/>
    </row>
    <row r="24" spans="2:13" ht="15.75" thickBot="1" x14ac:dyDescent="0.3">
      <c r="B24" s="10"/>
      <c r="C24" s="10"/>
      <c r="D24" s="10"/>
      <c r="E24" s="10"/>
      <c r="F24" s="10"/>
    </row>
    <row r="25" spans="2:13" ht="4.9000000000000004" customHeight="1" x14ac:dyDescent="0.25">
      <c r="B25" s="33"/>
      <c r="C25" s="34"/>
      <c r="D25" s="34"/>
      <c r="E25" s="34"/>
      <c r="F25" s="34"/>
      <c r="G25" s="34"/>
      <c r="H25" s="34"/>
      <c r="I25" s="34"/>
      <c r="J25" s="34"/>
      <c r="K25" s="34"/>
      <c r="L25" s="34"/>
      <c r="M25" s="35"/>
    </row>
    <row r="26" spans="2:13" ht="19.899999999999999" customHeight="1" x14ac:dyDescent="0.25">
      <c r="B26" s="38"/>
      <c r="C26" s="121" t="s">
        <v>88</v>
      </c>
      <c r="D26" s="121"/>
      <c r="E26" s="121"/>
      <c r="F26" s="121"/>
      <c r="G26" s="29"/>
      <c r="H26" s="122" t="s">
        <v>73</v>
      </c>
      <c r="I26" s="123"/>
      <c r="J26" s="123"/>
      <c r="K26" s="123"/>
      <c r="L26" s="123"/>
      <c r="M26" s="37"/>
    </row>
    <row r="27" spans="2:13" ht="19.899999999999999" customHeight="1" x14ac:dyDescent="0.25">
      <c r="B27" s="38"/>
      <c r="C27" s="121"/>
      <c r="D27" s="121"/>
      <c r="E27" s="121"/>
      <c r="F27" s="121"/>
      <c r="G27" s="29"/>
      <c r="H27" s="44">
        <f>Ratios!$C$3</f>
        <v>2020</v>
      </c>
      <c r="I27" s="44">
        <f>Ratios!$E$3</f>
        <v>2021</v>
      </c>
      <c r="J27" s="44">
        <f>Ratios!$G$3</f>
        <v>2022</v>
      </c>
      <c r="K27" s="44">
        <f>Ratios!$I$3</f>
        <v>2023</v>
      </c>
      <c r="L27" s="44">
        <f>Ratios!$K$3</f>
        <v>2024</v>
      </c>
      <c r="M27" s="37"/>
    </row>
    <row r="28" spans="2:13" ht="19.899999999999999" customHeight="1" x14ac:dyDescent="0.25">
      <c r="B28" s="38"/>
      <c r="C28" s="121"/>
      <c r="D28" s="121"/>
      <c r="E28" s="121"/>
      <c r="F28" s="121"/>
      <c r="G28" s="29"/>
      <c r="H28" s="26" t="e">
        <f>Ratios!C12</f>
        <v>#DIV/0!</v>
      </c>
      <c r="I28" s="26" t="e">
        <f>Ratios!E12</f>
        <v>#DIV/0!</v>
      </c>
      <c r="J28" s="26" t="e">
        <f>Ratios!G12</f>
        <v>#DIV/0!</v>
      </c>
      <c r="K28" s="26" t="e">
        <f>Ratios!I12</f>
        <v>#DIV/0!</v>
      </c>
      <c r="L28" s="26" t="e">
        <f>Ratios!K12</f>
        <v>#DIV/0!</v>
      </c>
      <c r="M28" s="37"/>
    </row>
    <row r="29" spans="2:13" ht="15" customHeight="1" x14ac:dyDescent="0.25">
      <c r="B29" s="38"/>
      <c r="C29" s="29" t="s">
        <v>113</v>
      </c>
      <c r="D29" s="29"/>
      <c r="E29" s="29"/>
      <c r="F29" s="29"/>
      <c r="G29" s="29"/>
      <c r="H29" s="29"/>
      <c r="I29" s="29"/>
      <c r="J29" s="29"/>
      <c r="K29" s="29"/>
      <c r="L29" s="29"/>
      <c r="M29" s="37"/>
    </row>
    <row r="30" spans="2:13" ht="15" customHeight="1" x14ac:dyDescent="0.25">
      <c r="B30" s="38"/>
      <c r="C30" s="29"/>
      <c r="D30" s="29"/>
      <c r="E30" s="29"/>
      <c r="F30" s="29"/>
      <c r="G30" s="29"/>
      <c r="H30" s="10"/>
      <c r="I30" s="10"/>
      <c r="J30" s="10"/>
      <c r="K30" s="10"/>
      <c r="L30" s="10"/>
      <c r="M30" s="37"/>
    </row>
    <row r="31" spans="2:13" ht="45" customHeight="1" x14ac:dyDescent="0.25">
      <c r="B31" s="38"/>
      <c r="C31" s="94" t="s">
        <v>45</v>
      </c>
      <c r="D31" s="30" t="s">
        <v>66</v>
      </c>
      <c r="E31" s="31" t="s">
        <v>54</v>
      </c>
      <c r="F31" s="32" t="s">
        <v>55</v>
      </c>
      <c r="G31" s="29"/>
      <c r="H31" s="10"/>
      <c r="I31" s="10"/>
      <c r="J31" s="10"/>
      <c r="K31" s="10"/>
      <c r="L31" s="10"/>
      <c r="M31" s="37"/>
    </row>
    <row r="32" spans="2:13" x14ac:dyDescent="0.25">
      <c r="B32" s="38"/>
      <c r="C32" s="47"/>
      <c r="D32" s="47"/>
      <c r="E32" s="47"/>
      <c r="F32" s="47"/>
      <c r="G32" s="29"/>
      <c r="H32" s="10"/>
      <c r="I32" s="10"/>
      <c r="J32" s="10"/>
      <c r="K32" s="10"/>
      <c r="L32" s="10"/>
      <c r="M32" s="37"/>
    </row>
    <row r="33" spans="2:13" ht="60" customHeight="1" x14ac:dyDescent="0.25">
      <c r="B33" s="38"/>
      <c r="C33" s="118" t="s">
        <v>101</v>
      </c>
      <c r="D33" s="119"/>
      <c r="E33" s="119"/>
      <c r="F33" s="119"/>
      <c r="G33" s="29"/>
      <c r="H33" s="10"/>
      <c r="I33" s="10"/>
      <c r="J33" s="10"/>
      <c r="K33" s="10"/>
      <c r="L33" s="10"/>
      <c r="M33" s="37"/>
    </row>
    <row r="34" spans="2:13" ht="4.9000000000000004" customHeight="1" thickBot="1" x14ac:dyDescent="0.3">
      <c r="B34" s="40"/>
      <c r="C34" s="41"/>
      <c r="D34" s="41"/>
      <c r="E34" s="41"/>
      <c r="F34" s="41"/>
      <c r="G34" s="41"/>
      <c r="H34" s="41"/>
      <c r="I34" s="41"/>
      <c r="J34" s="41"/>
      <c r="K34" s="41"/>
      <c r="L34" s="41"/>
      <c r="M34" s="42"/>
    </row>
  </sheetData>
  <sheetProtection algorithmName="SHA-512" hashValue="2Y+v+rv7GvoJgUX47ZDu8bXErcYzB1luy9HZZKxY2/AoZ4wRLtIKpynal0BKd3diQ+gRBMFPm4DbXdjfbqIG9w==" saltValue="G7r+XQVk7D3tBx1vKVUJjw==" spinCount="100000" sheet="1" objects="1" scenarios="1"/>
  <mergeCells count="12">
    <mergeCell ref="C33:F33"/>
    <mergeCell ref="C2:L2"/>
    <mergeCell ref="C26:F28"/>
    <mergeCell ref="C11:F11"/>
    <mergeCell ref="C7:F7"/>
    <mergeCell ref="C15:F17"/>
    <mergeCell ref="H15:L15"/>
    <mergeCell ref="C22:F22"/>
    <mergeCell ref="H26:L26"/>
    <mergeCell ref="H4:L4"/>
    <mergeCell ref="C4:F6"/>
    <mergeCell ref="C8:F8"/>
  </mergeCells>
  <conditionalFormatting sqref="H6">
    <cfRule type="cellIs" dxfId="80" priority="58" operator="between">
      <formula>0.3</formula>
      <formula>0.7</formula>
    </cfRule>
    <cfRule type="cellIs" dxfId="79" priority="59" operator="greaterThan">
      <formula>0.7</formula>
    </cfRule>
    <cfRule type="cellIs" dxfId="78" priority="60" operator="lessThan">
      <formula>0.3</formula>
    </cfRule>
  </conditionalFormatting>
  <conditionalFormatting sqref="I6">
    <cfRule type="cellIs" dxfId="77" priority="55" operator="between">
      <formula>0.3</formula>
      <formula>0.7</formula>
    </cfRule>
    <cfRule type="cellIs" dxfId="76" priority="56" operator="greaterThan">
      <formula>0.7</formula>
    </cfRule>
    <cfRule type="cellIs" dxfId="75" priority="57" operator="lessThan">
      <formula>0.3</formula>
    </cfRule>
  </conditionalFormatting>
  <conditionalFormatting sqref="J6">
    <cfRule type="cellIs" dxfId="74" priority="52" operator="lessThan">
      <formula>0.01</formula>
    </cfRule>
    <cfRule type="cellIs" dxfId="73" priority="53" operator="between">
      <formula>0.01</formula>
      <formula>0.05</formula>
    </cfRule>
    <cfRule type="cellIs" dxfId="72" priority="54" operator="greaterThan">
      <formula>0.05</formula>
    </cfRule>
  </conditionalFormatting>
  <conditionalFormatting sqref="K6">
    <cfRule type="cellIs" dxfId="71" priority="49" operator="lessThan">
      <formula>0.01</formula>
    </cfRule>
    <cfRule type="cellIs" dxfId="70" priority="50" operator="between">
      <formula>0.01</formula>
      <formula>0.05</formula>
    </cfRule>
    <cfRule type="cellIs" dxfId="69" priority="51" operator="greaterThan">
      <formula>0.05</formula>
    </cfRule>
  </conditionalFormatting>
  <conditionalFormatting sqref="L6">
    <cfRule type="cellIs" dxfId="68" priority="46" operator="lessThan">
      <formula>0.01</formula>
    </cfRule>
    <cfRule type="cellIs" dxfId="67" priority="47" operator="between">
      <formula>0.01</formula>
      <formula>0.05</formula>
    </cfRule>
    <cfRule type="cellIs" dxfId="66" priority="48" operator="greaterThan">
      <formula>0.05</formula>
    </cfRule>
  </conditionalFormatting>
  <conditionalFormatting sqref="H17">
    <cfRule type="cellIs" dxfId="65" priority="43" operator="between">
      <formula>0.55</formula>
      <formula>0.3</formula>
    </cfRule>
    <cfRule type="cellIs" dxfId="64" priority="44" operator="lessThan">
      <formula>0.3</formula>
    </cfRule>
    <cfRule type="cellIs" dxfId="63" priority="45" operator="greaterThan">
      <formula>0.55</formula>
    </cfRule>
  </conditionalFormatting>
  <conditionalFormatting sqref="I17">
    <cfRule type="cellIs" dxfId="62" priority="40" operator="between">
      <formula>0.55</formula>
      <formula>0.3</formula>
    </cfRule>
    <cfRule type="cellIs" dxfId="61" priority="41" operator="lessThan">
      <formula>0.3</formula>
    </cfRule>
    <cfRule type="cellIs" dxfId="60" priority="42" operator="greaterThan">
      <formula>0.55</formula>
    </cfRule>
  </conditionalFormatting>
  <conditionalFormatting sqref="J17">
    <cfRule type="cellIs" dxfId="59" priority="37" operator="between">
      <formula>0.55</formula>
      <formula>0.3</formula>
    </cfRule>
    <cfRule type="cellIs" dxfId="58" priority="38" operator="lessThan">
      <formula>0.3</formula>
    </cfRule>
    <cfRule type="cellIs" dxfId="57" priority="39" operator="greaterThan">
      <formula>0.55</formula>
    </cfRule>
  </conditionalFormatting>
  <conditionalFormatting sqref="K17">
    <cfRule type="cellIs" dxfId="56" priority="34" operator="between">
      <formula>0.55</formula>
      <formula>0.3</formula>
    </cfRule>
    <cfRule type="cellIs" dxfId="55" priority="35" operator="lessThan">
      <formula>0.3</formula>
    </cfRule>
    <cfRule type="cellIs" dxfId="54" priority="36" operator="greaterThan">
      <formula>0.55</formula>
    </cfRule>
  </conditionalFormatting>
  <conditionalFormatting sqref="L17">
    <cfRule type="cellIs" dxfId="53" priority="31" operator="between">
      <formula>0.55</formula>
      <formula>0.3</formula>
    </cfRule>
    <cfRule type="cellIs" dxfId="52" priority="32" operator="lessThan">
      <formula>0.3</formula>
    </cfRule>
    <cfRule type="cellIs" dxfId="51" priority="33" operator="greaterThan">
      <formula>0.55</formula>
    </cfRule>
  </conditionalFormatting>
  <conditionalFormatting sqref="H28">
    <cfRule type="cellIs" dxfId="50" priority="13" operator="greaterThan">
      <formula>2.3</formula>
    </cfRule>
    <cfRule type="cellIs" dxfId="49" priority="14" operator="between">
      <formula>0.42</formula>
      <formula>2.3</formula>
    </cfRule>
    <cfRule type="cellIs" dxfId="48" priority="15" operator="lessThan">
      <formula>0.42</formula>
    </cfRule>
  </conditionalFormatting>
  <conditionalFormatting sqref="I28">
    <cfRule type="cellIs" dxfId="47" priority="10" operator="greaterThan">
      <formula>2.3</formula>
    </cfRule>
    <cfRule type="cellIs" dxfId="46" priority="11" operator="between">
      <formula>0.42</formula>
      <formula>2.3</formula>
    </cfRule>
    <cfRule type="cellIs" dxfId="45" priority="12" operator="lessThan">
      <formula>0.42</formula>
    </cfRule>
  </conditionalFormatting>
  <conditionalFormatting sqref="J28">
    <cfRule type="cellIs" dxfId="44" priority="7" operator="greaterThan">
      <formula>2.3</formula>
    </cfRule>
    <cfRule type="cellIs" dxfId="43" priority="8" operator="between">
      <formula>0.42</formula>
      <formula>2.3</formula>
    </cfRule>
    <cfRule type="cellIs" dxfId="42" priority="9" operator="lessThan">
      <formula>0.42</formula>
    </cfRule>
  </conditionalFormatting>
  <conditionalFormatting sqref="K28">
    <cfRule type="cellIs" dxfId="41" priority="4" operator="greaterThan">
      <formula>2.3</formula>
    </cfRule>
    <cfRule type="cellIs" dxfId="40" priority="5" operator="between">
      <formula>0.42</formula>
      <formula>2.3</formula>
    </cfRule>
    <cfRule type="cellIs" dxfId="39" priority="6" operator="lessThan">
      <formula>0.42</formula>
    </cfRule>
  </conditionalFormatting>
  <conditionalFormatting sqref="L28">
    <cfRule type="cellIs" dxfId="38" priority="1" operator="greaterThan">
      <formula>2.3</formula>
    </cfRule>
    <cfRule type="cellIs" dxfId="37" priority="2" operator="between">
      <formula>0.42</formula>
      <formula>2.3</formula>
    </cfRule>
    <cfRule type="cellIs" dxfId="36" priority="3" operator="lessThan">
      <formula>0.42</formula>
    </cfRule>
  </conditionalFormatting>
  <printOptions horizontalCentered="1"/>
  <pageMargins left="0.45" right="0.45" top="0.5" bottom="0.5" header="0" footer="0"/>
  <pageSetup scale="6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38"/>
  <sheetViews>
    <sheetView showGridLines="0" showRowColHeaders="0" workbookViewId="0"/>
  </sheetViews>
  <sheetFormatPr defaultColWidth="8.85546875" defaultRowHeight="15" x14ac:dyDescent="0.25"/>
  <cols>
    <col min="1" max="1" width="4.7109375" style="1" customWidth="1"/>
    <col min="2" max="2" width="1.7109375" style="1" customWidth="1"/>
    <col min="3" max="3" width="30.7109375" style="1" customWidth="1"/>
    <col min="4" max="6" width="11.7109375" style="1" customWidth="1"/>
    <col min="7" max="7" width="4.7109375" style="1" customWidth="1"/>
    <col min="8" max="12" width="10.7109375" style="1" customWidth="1"/>
    <col min="13" max="13" width="1.7109375" style="1" customWidth="1"/>
    <col min="14" max="16384" width="8.85546875" style="1"/>
  </cols>
  <sheetData>
    <row r="1" spans="2:13" ht="15" customHeight="1" x14ac:dyDescent="0.25"/>
    <row r="2" spans="2:13" ht="60" customHeight="1" thickBot="1" x14ac:dyDescent="0.3">
      <c r="B2" s="106"/>
      <c r="C2" s="126" t="s">
        <v>108</v>
      </c>
      <c r="D2" s="126"/>
      <c r="E2" s="126"/>
      <c r="F2" s="126"/>
      <c r="G2" s="126"/>
      <c r="H2" s="126"/>
      <c r="I2" s="126"/>
      <c r="J2" s="126"/>
      <c r="K2" s="126"/>
      <c r="L2" s="126"/>
      <c r="M2" s="58"/>
    </row>
    <row r="3" spans="2:13" ht="4.9000000000000004" customHeight="1" x14ac:dyDescent="0.25">
      <c r="B3" s="33"/>
      <c r="C3" s="34"/>
      <c r="D3" s="34"/>
      <c r="E3" s="34"/>
      <c r="F3" s="34"/>
      <c r="G3" s="34"/>
      <c r="H3" s="34"/>
      <c r="I3" s="34"/>
      <c r="J3" s="34"/>
      <c r="K3" s="34"/>
      <c r="L3" s="34"/>
      <c r="M3" s="35"/>
    </row>
    <row r="4" spans="2:13" ht="19.899999999999999" customHeight="1" x14ac:dyDescent="0.25">
      <c r="B4" s="54"/>
      <c r="C4" s="121" t="s">
        <v>77</v>
      </c>
      <c r="D4" s="121"/>
      <c r="E4" s="121"/>
      <c r="F4" s="121"/>
      <c r="G4" s="50"/>
      <c r="H4" s="122" t="s">
        <v>73</v>
      </c>
      <c r="I4" s="123"/>
      <c r="J4" s="123"/>
      <c r="K4" s="123"/>
      <c r="L4" s="123"/>
      <c r="M4" s="39"/>
    </row>
    <row r="5" spans="2:13" ht="19.899999999999999" customHeight="1" x14ac:dyDescent="0.25">
      <c r="B5" s="46"/>
      <c r="C5" s="121"/>
      <c r="D5" s="121"/>
      <c r="E5" s="121"/>
      <c r="F5" s="121"/>
      <c r="G5" s="47"/>
      <c r="H5" s="53">
        <f>Ratios!$C$3</f>
        <v>2020</v>
      </c>
      <c r="I5" s="53">
        <f>Ratios!$E$3</f>
        <v>2021</v>
      </c>
      <c r="J5" s="53">
        <f>Ratios!$G$3</f>
        <v>2022</v>
      </c>
      <c r="K5" s="53">
        <f>Ratios!$I$3</f>
        <v>2023</v>
      </c>
      <c r="L5" s="53">
        <f>Ratios!$K$3</f>
        <v>2024</v>
      </c>
      <c r="M5" s="39"/>
    </row>
    <row r="6" spans="2:13" ht="19.899999999999999" customHeight="1" x14ac:dyDescent="0.25">
      <c r="B6" s="46"/>
      <c r="C6" s="121"/>
      <c r="D6" s="121"/>
      <c r="E6" s="121"/>
      <c r="F6" s="121"/>
      <c r="G6" s="47"/>
      <c r="H6" s="26" t="e">
        <f>Ratios!C15</f>
        <v>#DIV/0!</v>
      </c>
      <c r="I6" s="26" t="e">
        <f>Ratios!E15</f>
        <v>#DIV/0!</v>
      </c>
      <c r="J6" s="26" t="e">
        <f>Ratios!G15</f>
        <v>#DIV/0!</v>
      </c>
      <c r="K6" s="26" t="e">
        <f>Ratios!I15</f>
        <v>#DIV/0!</v>
      </c>
      <c r="L6" s="26" t="e">
        <f>Ratios!K15</f>
        <v>#DIV/0!</v>
      </c>
      <c r="M6" s="48"/>
    </row>
    <row r="7" spans="2:13" ht="15" customHeight="1" x14ac:dyDescent="0.25">
      <c r="B7" s="46"/>
      <c r="C7" s="128" t="s">
        <v>89</v>
      </c>
      <c r="D7" s="128"/>
      <c r="E7" s="128"/>
      <c r="F7" s="128"/>
      <c r="G7" s="47"/>
      <c r="H7" s="47"/>
      <c r="I7" s="47"/>
      <c r="J7" s="47"/>
      <c r="K7" s="47"/>
      <c r="L7" s="47"/>
      <c r="M7" s="48"/>
    </row>
    <row r="8" spans="2:13" ht="15" customHeight="1" x14ac:dyDescent="0.25">
      <c r="B8" s="54"/>
      <c r="C8" s="128"/>
      <c r="D8" s="128"/>
      <c r="E8" s="128"/>
      <c r="F8" s="128"/>
      <c r="G8" s="50"/>
      <c r="H8" s="50"/>
      <c r="I8" s="50"/>
      <c r="J8" s="50"/>
      <c r="K8" s="50"/>
      <c r="L8" s="50"/>
      <c r="M8" s="37"/>
    </row>
    <row r="9" spans="2:13" ht="15" customHeight="1" x14ac:dyDescent="0.25">
      <c r="B9" s="55"/>
      <c r="C9" s="56"/>
      <c r="D9" s="56"/>
      <c r="E9" s="56"/>
      <c r="F9" s="56"/>
      <c r="G9" s="56"/>
      <c r="H9" s="56"/>
      <c r="I9" s="56"/>
      <c r="J9" s="56"/>
      <c r="K9" s="56"/>
      <c r="L9" s="56"/>
      <c r="M9" s="57"/>
    </row>
    <row r="10" spans="2:13" ht="45" customHeight="1" x14ac:dyDescent="0.25">
      <c r="B10" s="46"/>
      <c r="C10" s="81" t="s">
        <v>45</v>
      </c>
      <c r="D10" s="80" t="s">
        <v>57</v>
      </c>
      <c r="E10" s="59" t="s">
        <v>58</v>
      </c>
      <c r="F10" s="60" t="s">
        <v>59</v>
      </c>
      <c r="G10" s="50"/>
      <c r="H10" s="50"/>
      <c r="I10" s="50"/>
      <c r="J10" s="50"/>
      <c r="K10" s="50"/>
      <c r="L10" s="50"/>
      <c r="M10" s="39"/>
    </row>
    <row r="11" spans="2:13" ht="15" customHeight="1" x14ac:dyDescent="0.25">
      <c r="B11" s="46"/>
      <c r="C11" s="47"/>
      <c r="D11" s="51"/>
      <c r="E11" s="29"/>
      <c r="F11" s="47"/>
      <c r="G11" s="47"/>
      <c r="H11" s="47"/>
      <c r="I11" s="47"/>
      <c r="J11" s="47"/>
      <c r="K11" s="47"/>
      <c r="L11" s="47"/>
      <c r="M11" s="48"/>
    </row>
    <row r="12" spans="2:13" ht="60" customHeight="1" x14ac:dyDescent="0.25">
      <c r="B12" s="36"/>
      <c r="C12" s="127" t="s">
        <v>102</v>
      </c>
      <c r="D12" s="119"/>
      <c r="E12" s="119"/>
      <c r="F12" s="119"/>
      <c r="G12" s="29"/>
      <c r="H12" s="29"/>
      <c r="I12" s="29"/>
      <c r="J12" s="29"/>
      <c r="K12" s="29"/>
      <c r="L12" s="29"/>
      <c r="M12" s="37"/>
    </row>
    <row r="13" spans="2:13" ht="4.9000000000000004" customHeight="1" thickBot="1" x14ac:dyDescent="0.3">
      <c r="B13" s="63"/>
      <c r="C13" s="64"/>
      <c r="D13" s="64"/>
      <c r="E13" s="41"/>
      <c r="F13" s="41"/>
      <c r="G13" s="41"/>
      <c r="H13" s="41"/>
      <c r="I13" s="41"/>
      <c r="J13" s="41"/>
      <c r="K13" s="41"/>
      <c r="L13" s="41"/>
      <c r="M13" s="42"/>
    </row>
    <row r="14" spans="2:13" ht="15.75" thickBot="1" x14ac:dyDescent="0.3"/>
    <row r="15" spans="2:13" ht="4.9000000000000004" customHeight="1" x14ac:dyDescent="0.25">
      <c r="B15" s="33"/>
      <c r="C15" s="34"/>
      <c r="D15" s="34"/>
      <c r="E15" s="34"/>
      <c r="F15" s="34"/>
      <c r="G15" s="34"/>
      <c r="H15" s="34"/>
      <c r="I15" s="34"/>
      <c r="J15" s="34"/>
      <c r="K15" s="34"/>
      <c r="L15" s="34"/>
      <c r="M15" s="35"/>
    </row>
    <row r="16" spans="2:13" ht="19.899999999999999" customHeight="1" x14ac:dyDescent="0.25">
      <c r="B16" s="54"/>
      <c r="C16" s="121" t="s">
        <v>56</v>
      </c>
      <c r="D16" s="121"/>
      <c r="E16" s="121"/>
      <c r="F16" s="121"/>
      <c r="G16" s="50"/>
      <c r="H16" s="122" t="s">
        <v>73</v>
      </c>
      <c r="I16" s="123"/>
      <c r="J16" s="123"/>
      <c r="K16" s="123"/>
      <c r="L16" s="123"/>
      <c r="M16" s="39"/>
    </row>
    <row r="17" spans="2:13" ht="19.899999999999999" customHeight="1" x14ac:dyDescent="0.25">
      <c r="B17" s="54"/>
      <c r="C17" s="121"/>
      <c r="D17" s="121"/>
      <c r="E17" s="121"/>
      <c r="F17" s="121"/>
      <c r="G17" s="50"/>
      <c r="H17" s="44">
        <f>Ratios!$C$3</f>
        <v>2020</v>
      </c>
      <c r="I17" s="44">
        <f>Ratios!$E$3</f>
        <v>2021</v>
      </c>
      <c r="J17" s="44">
        <f>Ratios!$G$3</f>
        <v>2022</v>
      </c>
      <c r="K17" s="44">
        <f>Ratios!$I$3</f>
        <v>2023</v>
      </c>
      <c r="L17" s="44">
        <f>Ratios!$K$3</f>
        <v>2024</v>
      </c>
      <c r="M17" s="39"/>
    </row>
    <row r="18" spans="2:13" ht="19.899999999999999" customHeight="1" x14ac:dyDescent="0.25">
      <c r="B18" s="54"/>
      <c r="C18" s="121"/>
      <c r="D18" s="121"/>
      <c r="E18" s="121"/>
      <c r="F18" s="121"/>
      <c r="G18" s="50"/>
      <c r="H18" s="26" t="e">
        <f>Ratios!C16</f>
        <v>#DIV/0!</v>
      </c>
      <c r="I18" s="26" t="e">
        <f>Ratios!E16</f>
        <v>#DIV/0!</v>
      </c>
      <c r="J18" s="26" t="e">
        <f>Ratios!G16</f>
        <v>#DIV/0!</v>
      </c>
      <c r="K18" s="26" t="e">
        <f>Ratios!I16</f>
        <v>#DIV/0!</v>
      </c>
      <c r="L18" s="26" t="e">
        <f>Ratios!K16</f>
        <v>#DIV/0!</v>
      </c>
      <c r="M18" s="39"/>
    </row>
    <row r="19" spans="2:13" ht="15" customHeight="1" x14ac:dyDescent="0.25">
      <c r="B19" s="46"/>
      <c r="C19" s="128" t="s">
        <v>90</v>
      </c>
      <c r="D19" s="128"/>
      <c r="E19" s="128"/>
      <c r="F19" s="128"/>
      <c r="G19" s="47"/>
      <c r="H19" s="47"/>
      <c r="I19" s="47"/>
      <c r="J19" s="47"/>
      <c r="K19" s="47"/>
      <c r="L19" s="47"/>
      <c r="M19" s="48"/>
    </row>
    <row r="20" spans="2:13" ht="15" customHeight="1" x14ac:dyDescent="0.25">
      <c r="B20" s="38"/>
      <c r="C20" s="128"/>
      <c r="D20" s="128"/>
      <c r="E20" s="128"/>
      <c r="F20" s="128"/>
      <c r="G20" s="29"/>
      <c r="H20" s="29"/>
      <c r="I20" s="29"/>
      <c r="J20" s="29"/>
      <c r="K20" s="29"/>
      <c r="L20" s="29"/>
      <c r="M20" s="37"/>
    </row>
    <row r="21" spans="2:13" x14ac:dyDescent="0.25">
      <c r="B21" s="38"/>
      <c r="C21" s="29"/>
      <c r="D21" s="29"/>
      <c r="E21" s="29"/>
      <c r="F21" s="29"/>
      <c r="G21" s="29"/>
      <c r="H21" s="29"/>
      <c r="I21" s="29"/>
      <c r="J21" s="29"/>
      <c r="K21" s="29"/>
      <c r="L21" s="29"/>
      <c r="M21" s="37"/>
    </row>
    <row r="22" spans="2:13" ht="19.899999999999999" customHeight="1" x14ac:dyDescent="0.25">
      <c r="B22" s="46"/>
      <c r="C22" s="81" t="s">
        <v>45</v>
      </c>
      <c r="D22" s="61" t="s">
        <v>46</v>
      </c>
      <c r="E22" s="62" t="s">
        <v>47</v>
      </c>
      <c r="F22" s="49" t="s">
        <v>48</v>
      </c>
      <c r="G22" s="50"/>
      <c r="H22" s="50"/>
      <c r="I22" s="50"/>
      <c r="J22" s="50"/>
      <c r="K22" s="50"/>
      <c r="L22" s="50"/>
      <c r="M22" s="39"/>
    </row>
    <row r="23" spans="2:13" ht="15" customHeight="1" x14ac:dyDescent="0.25">
      <c r="B23" s="46"/>
      <c r="C23" s="81"/>
      <c r="D23" s="107"/>
      <c r="E23" s="109" t="s">
        <v>78</v>
      </c>
      <c r="F23" s="108"/>
      <c r="G23" s="50"/>
      <c r="H23" s="50"/>
      <c r="I23" s="50"/>
      <c r="J23" s="50"/>
      <c r="K23" s="50"/>
      <c r="L23" s="50"/>
      <c r="M23" s="39"/>
    </row>
    <row r="24" spans="2:13" ht="15" customHeight="1" x14ac:dyDescent="0.25">
      <c r="B24" s="46"/>
      <c r="C24" s="81"/>
      <c r="D24" s="107"/>
      <c r="E24" s="110" t="s">
        <v>79</v>
      </c>
      <c r="F24" s="108"/>
      <c r="G24" s="50"/>
      <c r="H24" s="50"/>
      <c r="I24" s="50"/>
      <c r="J24" s="50"/>
      <c r="K24" s="50"/>
      <c r="L24" s="50"/>
      <c r="M24" s="39"/>
    </row>
    <row r="25" spans="2:13" x14ac:dyDescent="0.25">
      <c r="B25" s="46"/>
      <c r="C25" s="47"/>
      <c r="D25" s="52"/>
      <c r="E25" s="50"/>
      <c r="F25" s="47"/>
      <c r="G25" s="47"/>
      <c r="H25" s="47"/>
      <c r="I25" s="47"/>
      <c r="J25" s="47"/>
      <c r="K25" s="47"/>
      <c r="L25" s="47"/>
      <c r="M25" s="39"/>
    </row>
    <row r="26" spans="2:13" ht="60" customHeight="1" x14ac:dyDescent="0.25">
      <c r="B26" s="36"/>
      <c r="C26" s="127" t="s">
        <v>102</v>
      </c>
      <c r="D26" s="119"/>
      <c r="E26" s="119"/>
      <c r="F26" s="119"/>
      <c r="G26" s="29"/>
      <c r="H26" s="29"/>
      <c r="I26" s="29"/>
      <c r="J26" s="29"/>
      <c r="K26" s="29"/>
      <c r="L26" s="29"/>
      <c r="M26" s="37"/>
    </row>
    <row r="27" spans="2:13" ht="4.9000000000000004" customHeight="1" thickBot="1" x14ac:dyDescent="0.3">
      <c r="B27" s="40"/>
      <c r="C27" s="41"/>
      <c r="D27" s="41"/>
      <c r="E27" s="41"/>
      <c r="F27" s="41"/>
      <c r="G27" s="41"/>
      <c r="H27" s="41"/>
      <c r="I27" s="41"/>
      <c r="J27" s="41"/>
      <c r="K27" s="41"/>
      <c r="L27" s="41"/>
      <c r="M27" s="42"/>
    </row>
    <row r="28" spans="2:13" ht="15.75" thickBot="1" x14ac:dyDescent="0.3"/>
    <row r="29" spans="2:13" ht="4.9000000000000004" customHeight="1" x14ac:dyDescent="0.25">
      <c r="B29" s="33"/>
      <c r="C29" s="34"/>
      <c r="D29" s="34"/>
      <c r="E29" s="34"/>
      <c r="F29" s="34"/>
      <c r="G29" s="34"/>
      <c r="H29" s="34"/>
      <c r="I29" s="34"/>
      <c r="J29" s="34"/>
      <c r="K29" s="34"/>
      <c r="L29" s="34"/>
      <c r="M29" s="35"/>
    </row>
    <row r="30" spans="2:13" ht="19.899999999999999" customHeight="1" x14ac:dyDescent="0.25">
      <c r="B30" s="38"/>
      <c r="C30" s="121" t="s">
        <v>80</v>
      </c>
      <c r="D30" s="121"/>
      <c r="E30" s="121"/>
      <c r="F30" s="121"/>
      <c r="G30" s="29"/>
      <c r="H30" s="122" t="s">
        <v>73</v>
      </c>
      <c r="I30" s="123"/>
      <c r="J30" s="123"/>
      <c r="K30" s="123"/>
      <c r="L30" s="123"/>
      <c r="M30" s="37"/>
    </row>
    <row r="31" spans="2:13" ht="19.899999999999999" customHeight="1" x14ac:dyDescent="0.25">
      <c r="B31" s="38"/>
      <c r="C31" s="121"/>
      <c r="D31" s="121"/>
      <c r="E31" s="121"/>
      <c r="F31" s="121"/>
      <c r="G31" s="29"/>
      <c r="H31" s="53">
        <f>Ratios!$C$3</f>
        <v>2020</v>
      </c>
      <c r="I31" s="53">
        <f>Ratios!$E$3</f>
        <v>2021</v>
      </c>
      <c r="J31" s="53">
        <f>Ratios!$G$3</f>
        <v>2022</v>
      </c>
      <c r="K31" s="53">
        <f>Ratios!$I$3</f>
        <v>2023</v>
      </c>
      <c r="L31" s="53">
        <f>Ratios!$K$3</f>
        <v>2024</v>
      </c>
      <c r="M31" s="37"/>
    </row>
    <row r="32" spans="2:13" ht="19.899999999999999" customHeight="1" x14ac:dyDescent="0.25">
      <c r="B32" s="38"/>
      <c r="C32" s="121"/>
      <c r="D32" s="121"/>
      <c r="E32" s="121"/>
      <c r="F32" s="121"/>
      <c r="G32" s="29"/>
      <c r="H32" s="26" t="e">
        <f>Ratios!C17</f>
        <v>#DIV/0!</v>
      </c>
      <c r="I32" s="26" t="e">
        <f>Ratios!E17</f>
        <v>#DIV/0!</v>
      </c>
      <c r="J32" s="26" t="e">
        <f>Ratios!G17</f>
        <v>#DIV/0!</v>
      </c>
      <c r="K32" s="26" t="e">
        <f>Ratios!I17</f>
        <v>#DIV/0!</v>
      </c>
      <c r="L32" s="26" t="e">
        <f>Ratios!K17</f>
        <v>#DIV/0!</v>
      </c>
      <c r="M32" s="37"/>
    </row>
    <row r="33" spans="2:13" ht="15" customHeight="1" x14ac:dyDescent="0.25">
      <c r="B33" s="46"/>
      <c r="C33" s="128" t="s">
        <v>91</v>
      </c>
      <c r="D33" s="128"/>
      <c r="E33" s="128"/>
      <c r="F33" s="128"/>
      <c r="G33" s="47"/>
      <c r="H33" s="47"/>
      <c r="I33" s="47"/>
      <c r="J33" s="47"/>
      <c r="K33" s="47"/>
      <c r="L33" s="47"/>
      <c r="M33" s="48"/>
    </row>
    <row r="34" spans="2:13" ht="30" customHeight="1" x14ac:dyDescent="0.25">
      <c r="B34" s="38"/>
      <c r="C34" s="128"/>
      <c r="D34" s="128"/>
      <c r="E34" s="128"/>
      <c r="F34" s="128"/>
      <c r="G34" s="29"/>
      <c r="H34" s="29"/>
      <c r="I34" s="29"/>
      <c r="J34" s="29"/>
      <c r="K34" s="29"/>
      <c r="L34" s="29"/>
      <c r="M34" s="37"/>
    </row>
    <row r="35" spans="2:13" ht="45" customHeight="1" x14ac:dyDescent="0.25">
      <c r="B35" s="46"/>
      <c r="C35" s="81" t="s">
        <v>45</v>
      </c>
      <c r="D35" s="80" t="s">
        <v>60</v>
      </c>
      <c r="E35" s="59" t="s">
        <v>61</v>
      </c>
      <c r="F35" s="60" t="s">
        <v>62</v>
      </c>
      <c r="G35" s="50"/>
      <c r="H35" s="50"/>
      <c r="I35" s="50"/>
      <c r="J35" s="50"/>
      <c r="K35" s="50"/>
      <c r="L35" s="50"/>
      <c r="M35" s="39"/>
    </row>
    <row r="36" spans="2:13" x14ac:dyDescent="0.25">
      <c r="B36" s="46"/>
      <c r="C36" s="47"/>
      <c r="D36" s="52"/>
      <c r="E36" s="50"/>
      <c r="F36" s="47"/>
      <c r="G36" s="47"/>
      <c r="H36" s="47"/>
      <c r="I36" s="47"/>
      <c r="J36" s="47"/>
      <c r="K36" s="47"/>
      <c r="L36" s="47"/>
      <c r="M36" s="39"/>
    </row>
    <row r="37" spans="2:13" ht="60" customHeight="1" x14ac:dyDescent="0.25">
      <c r="B37" s="36"/>
      <c r="C37" s="127" t="s">
        <v>102</v>
      </c>
      <c r="D37" s="119"/>
      <c r="E37" s="119"/>
      <c r="F37" s="119"/>
      <c r="G37" s="29"/>
      <c r="H37" s="29"/>
      <c r="I37" s="29"/>
      <c r="J37" s="29"/>
      <c r="K37" s="29"/>
      <c r="L37" s="29"/>
      <c r="M37" s="37"/>
    </row>
    <row r="38" spans="2:13" ht="4.9000000000000004" customHeight="1" thickBot="1" x14ac:dyDescent="0.3">
      <c r="B38" s="40"/>
      <c r="C38" s="41"/>
      <c r="D38" s="41"/>
      <c r="E38" s="41"/>
      <c r="F38" s="41"/>
      <c r="G38" s="41"/>
      <c r="H38" s="41"/>
      <c r="I38" s="41"/>
      <c r="J38" s="41"/>
      <c r="K38" s="41"/>
      <c r="L38" s="41"/>
      <c r="M38" s="42"/>
    </row>
  </sheetData>
  <sheetProtection algorithmName="SHA-512" hashValue="fv9zpzssodRW0InkyjSMromaKBDqArJQgwa3kHx7UAU97uDfYGggNJLfaWaZL++B7vUTmqUKEnSpzf8iAGtsKQ==" saltValue="AdYAckhRVUbjHXBDUb19Og==" spinCount="100000" sheet="1" objects="1" scenarios="1"/>
  <mergeCells count="13">
    <mergeCell ref="C2:L2"/>
    <mergeCell ref="H30:L30"/>
    <mergeCell ref="C37:F37"/>
    <mergeCell ref="C7:F8"/>
    <mergeCell ref="C19:F20"/>
    <mergeCell ref="C33:F34"/>
    <mergeCell ref="C26:F26"/>
    <mergeCell ref="C30:F32"/>
    <mergeCell ref="H4:L4"/>
    <mergeCell ref="C4:F6"/>
    <mergeCell ref="C12:F12"/>
    <mergeCell ref="C16:F18"/>
    <mergeCell ref="H16:L16"/>
  </mergeCells>
  <conditionalFormatting sqref="H6:L6">
    <cfRule type="cellIs" dxfId="35" priority="16" operator="lessThan">
      <formula>0.01</formula>
    </cfRule>
    <cfRule type="cellIs" dxfId="34" priority="17" operator="between">
      <formula>0.01</formula>
      <formula>0.05</formula>
    </cfRule>
    <cfRule type="cellIs" dxfId="33" priority="18" operator="greaterThan">
      <formula>0.05</formula>
    </cfRule>
  </conditionalFormatting>
  <conditionalFormatting sqref="H18:L18">
    <cfRule type="cellIs" dxfId="32" priority="10" operator="lessThan">
      <formula>0.05</formula>
    </cfRule>
    <cfRule type="cellIs" dxfId="31" priority="11" operator="between">
      <formula>0.05</formula>
      <formula>0.1</formula>
    </cfRule>
    <cfRule type="cellIs" dxfId="30" priority="12" operator="greaterThan">
      <formula>0.1</formula>
    </cfRule>
  </conditionalFormatting>
  <conditionalFormatting sqref="H32:L32">
    <cfRule type="cellIs" dxfId="29" priority="4" operator="lessThan">
      <formula>0.1</formula>
    </cfRule>
    <cfRule type="cellIs" dxfId="28" priority="5" operator="between">
      <formula>0.1</formula>
      <formula>0.25</formula>
    </cfRule>
    <cfRule type="cellIs" dxfId="27" priority="6" operator="greaterThan">
      <formula>0.25</formula>
    </cfRule>
  </conditionalFormatting>
  <printOptions horizontalCentered="1"/>
  <pageMargins left="0.45" right="0.45" top="0.5" bottom="0.5" header="0" footer="0"/>
  <pageSetup scale="6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M39"/>
  <sheetViews>
    <sheetView showGridLines="0" showRowColHeaders="0" workbookViewId="0"/>
  </sheetViews>
  <sheetFormatPr defaultColWidth="8.85546875" defaultRowHeight="15" x14ac:dyDescent="0.25"/>
  <cols>
    <col min="1" max="1" width="4.7109375" style="1" customWidth="1"/>
    <col min="2" max="2" width="1.7109375" style="1" customWidth="1"/>
    <col min="3" max="3" width="30.7109375" style="1" customWidth="1"/>
    <col min="4" max="6" width="11.7109375" style="1" customWidth="1"/>
    <col min="7" max="7" width="4.7109375" style="1" customWidth="1"/>
    <col min="8" max="12" width="10.7109375" style="1" customWidth="1"/>
    <col min="13" max="13" width="1.7109375" style="1" customWidth="1"/>
    <col min="14" max="16384" width="8.85546875" style="1"/>
  </cols>
  <sheetData>
    <row r="1" spans="2:13" ht="15" customHeight="1" x14ac:dyDescent="0.25"/>
    <row r="2" spans="2:13" ht="60" customHeight="1" thickBot="1" x14ac:dyDescent="0.3">
      <c r="B2" s="58"/>
      <c r="C2" s="126" t="s">
        <v>109</v>
      </c>
      <c r="D2" s="126"/>
      <c r="E2" s="126"/>
      <c r="F2" s="126"/>
      <c r="G2" s="126"/>
      <c r="H2" s="126"/>
      <c r="I2" s="126"/>
      <c r="J2" s="126"/>
      <c r="K2" s="126"/>
      <c r="L2" s="126"/>
      <c r="M2" s="58"/>
    </row>
    <row r="3" spans="2:13" ht="4.9000000000000004" customHeight="1" x14ac:dyDescent="0.25">
      <c r="B3" s="33"/>
      <c r="C3" s="34"/>
      <c r="D3" s="34"/>
      <c r="E3" s="34"/>
      <c r="F3" s="34"/>
      <c r="G3" s="34"/>
      <c r="H3" s="34"/>
      <c r="I3" s="34"/>
      <c r="J3" s="34"/>
      <c r="K3" s="34"/>
      <c r="L3" s="34"/>
      <c r="M3" s="35"/>
    </row>
    <row r="4" spans="2:13" ht="19.899999999999999" customHeight="1" x14ac:dyDescent="0.25">
      <c r="B4" s="54"/>
      <c r="C4" s="128" t="s">
        <v>84</v>
      </c>
      <c r="D4" s="128"/>
      <c r="E4" s="128"/>
      <c r="F4" s="128"/>
      <c r="G4" s="50"/>
      <c r="H4" s="122" t="s">
        <v>73</v>
      </c>
      <c r="I4" s="123"/>
      <c r="J4" s="123"/>
      <c r="K4" s="123"/>
      <c r="L4" s="123"/>
      <c r="M4" s="39"/>
    </row>
    <row r="5" spans="2:13" ht="19.899999999999999" customHeight="1" x14ac:dyDescent="0.25">
      <c r="B5" s="46"/>
      <c r="C5" s="128"/>
      <c r="D5" s="128"/>
      <c r="E5" s="128"/>
      <c r="F5" s="128"/>
      <c r="G5" s="47"/>
      <c r="H5" s="53">
        <f>Ratios!$C$3</f>
        <v>2020</v>
      </c>
      <c r="I5" s="53">
        <f>Ratios!$E$3</f>
        <v>2021</v>
      </c>
      <c r="J5" s="53">
        <f>Ratios!$G$3</f>
        <v>2022</v>
      </c>
      <c r="K5" s="53">
        <f>Ratios!$I$3</f>
        <v>2023</v>
      </c>
      <c r="L5" s="53">
        <f>Ratios!$K$3</f>
        <v>2024</v>
      </c>
      <c r="M5" s="48"/>
    </row>
    <row r="6" spans="2:13" ht="19.899999999999999" customHeight="1" x14ac:dyDescent="0.25">
      <c r="B6" s="54"/>
      <c r="C6" s="128"/>
      <c r="D6" s="128"/>
      <c r="E6" s="128"/>
      <c r="F6" s="128"/>
      <c r="G6" s="50"/>
      <c r="H6" s="26" t="e">
        <f>Ratios!C20</f>
        <v>#DIV/0!</v>
      </c>
      <c r="I6" s="26" t="e">
        <f>Ratios!E20</f>
        <v>#DIV/0!</v>
      </c>
      <c r="J6" s="26" t="e">
        <f>Ratios!G20</f>
        <v>#DIV/0!</v>
      </c>
      <c r="K6" s="26" t="e">
        <f>Ratios!I20</f>
        <v>#DIV/0!</v>
      </c>
      <c r="L6" s="26" t="e">
        <f>Ratios!K20</f>
        <v>#DIV/0!</v>
      </c>
      <c r="M6" s="37"/>
    </row>
    <row r="7" spans="2:13" ht="19.899999999999999" customHeight="1" x14ac:dyDescent="0.25">
      <c r="B7" s="55"/>
      <c r="C7" s="56" t="s">
        <v>83</v>
      </c>
      <c r="D7" s="56"/>
      <c r="E7" s="56"/>
      <c r="F7" s="56"/>
      <c r="G7" s="56"/>
      <c r="H7" s="56"/>
      <c r="I7" s="56"/>
      <c r="J7" s="56"/>
      <c r="K7" s="56"/>
      <c r="L7" s="56"/>
      <c r="M7" s="57"/>
    </row>
    <row r="8" spans="2:13" ht="15" customHeight="1" x14ac:dyDescent="0.25">
      <c r="B8" s="55"/>
      <c r="C8" s="56"/>
      <c r="D8" s="56"/>
      <c r="E8" s="56"/>
      <c r="F8" s="56"/>
      <c r="G8" s="56"/>
      <c r="H8" s="56"/>
      <c r="I8" s="56"/>
      <c r="J8" s="56"/>
      <c r="K8" s="56"/>
      <c r="L8" s="56"/>
      <c r="M8" s="57"/>
    </row>
    <row r="9" spans="2:13" ht="19.899999999999999" customHeight="1" x14ac:dyDescent="0.25">
      <c r="B9" s="129"/>
      <c r="C9" s="81" t="s">
        <v>45</v>
      </c>
      <c r="D9" s="85" t="s">
        <v>46</v>
      </c>
      <c r="E9" s="86" t="s">
        <v>47</v>
      </c>
      <c r="F9" s="87" t="s">
        <v>48</v>
      </c>
      <c r="G9" s="50"/>
      <c r="H9" s="50"/>
      <c r="I9" s="29"/>
      <c r="J9" s="130"/>
      <c r="K9" s="130"/>
      <c r="L9" s="130"/>
      <c r="M9" s="39"/>
    </row>
    <row r="10" spans="2:13" ht="19.899999999999999" customHeight="1" x14ac:dyDescent="0.25">
      <c r="B10" s="129"/>
      <c r="C10" s="81"/>
      <c r="D10" s="88"/>
      <c r="E10" s="109" t="s">
        <v>81</v>
      </c>
      <c r="F10" s="89"/>
      <c r="G10" s="50"/>
      <c r="H10" s="50"/>
      <c r="I10" s="29"/>
      <c r="J10" s="130"/>
      <c r="K10" s="130"/>
      <c r="L10" s="130"/>
      <c r="M10" s="39"/>
    </row>
    <row r="11" spans="2:13" ht="19.899999999999999" customHeight="1" x14ac:dyDescent="0.25">
      <c r="B11" s="129"/>
      <c r="C11" s="81"/>
      <c r="D11" s="90"/>
      <c r="E11" s="111" t="s">
        <v>82</v>
      </c>
      <c r="F11" s="91"/>
      <c r="G11" s="50"/>
      <c r="H11" s="50"/>
      <c r="I11" s="29"/>
      <c r="J11" s="130"/>
      <c r="K11" s="130"/>
      <c r="L11" s="130"/>
      <c r="M11" s="39"/>
    </row>
    <row r="12" spans="2:13" x14ac:dyDescent="0.25">
      <c r="B12" s="36"/>
      <c r="C12" s="43"/>
      <c r="D12" s="29"/>
      <c r="E12" s="29"/>
      <c r="F12" s="29"/>
      <c r="G12" s="29"/>
      <c r="H12" s="29"/>
      <c r="I12" s="29"/>
      <c r="J12" s="29"/>
      <c r="K12" s="29"/>
      <c r="L12" s="29"/>
      <c r="M12" s="37"/>
    </row>
    <row r="13" spans="2:13" ht="60" customHeight="1" x14ac:dyDescent="0.25">
      <c r="B13" s="38"/>
      <c r="C13" s="127" t="s">
        <v>102</v>
      </c>
      <c r="D13" s="119"/>
      <c r="E13" s="119"/>
      <c r="F13" s="119"/>
      <c r="G13" s="29"/>
      <c r="H13" s="29"/>
      <c r="I13" s="29"/>
      <c r="J13" s="29"/>
      <c r="K13" s="29"/>
      <c r="L13" s="29"/>
      <c r="M13" s="37"/>
    </row>
    <row r="14" spans="2:13" ht="4.9000000000000004" customHeight="1" thickBot="1" x14ac:dyDescent="0.3">
      <c r="B14" s="40"/>
      <c r="C14" s="41"/>
      <c r="D14" s="41"/>
      <c r="E14" s="41"/>
      <c r="F14" s="41"/>
      <c r="G14" s="41"/>
      <c r="H14" s="41"/>
      <c r="I14" s="41"/>
      <c r="J14" s="41"/>
      <c r="K14" s="41"/>
      <c r="L14" s="41"/>
      <c r="M14" s="42"/>
    </row>
    <row r="15" spans="2:13" ht="15.75" thickBot="1" x14ac:dyDescent="0.3"/>
    <row r="16" spans="2:13" ht="4.9000000000000004" customHeight="1" x14ac:dyDescent="0.25">
      <c r="B16" s="33"/>
      <c r="C16" s="34"/>
      <c r="D16" s="34"/>
      <c r="E16" s="34"/>
      <c r="F16" s="34"/>
      <c r="G16" s="34"/>
      <c r="H16" s="34"/>
      <c r="I16" s="34"/>
      <c r="J16" s="34"/>
      <c r="K16" s="34"/>
      <c r="L16" s="34"/>
      <c r="M16" s="35"/>
    </row>
    <row r="17" spans="2:13" ht="19.899999999999999" customHeight="1" x14ac:dyDescent="0.25">
      <c r="B17" s="54"/>
      <c r="C17" s="121" t="s">
        <v>69</v>
      </c>
      <c r="D17" s="121"/>
      <c r="E17" s="121"/>
      <c r="F17" s="121"/>
      <c r="G17" s="50"/>
      <c r="H17" s="122" t="s">
        <v>73</v>
      </c>
      <c r="I17" s="123"/>
      <c r="J17" s="123"/>
      <c r="K17" s="123"/>
      <c r="L17" s="123"/>
      <c r="M17" s="39"/>
    </row>
    <row r="18" spans="2:13" ht="19.899999999999999" customHeight="1" x14ac:dyDescent="0.25">
      <c r="B18" s="54"/>
      <c r="C18" s="121"/>
      <c r="D18" s="121"/>
      <c r="E18" s="121"/>
      <c r="F18" s="121"/>
      <c r="G18" s="50"/>
      <c r="H18" s="53">
        <f>Ratios!$C$3</f>
        <v>2020</v>
      </c>
      <c r="I18" s="53">
        <f>Ratios!$E$3</f>
        <v>2021</v>
      </c>
      <c r="J18" s="53">
        <f>Ratios!$G$3</f>
        <v>2022</v>
      </c>
      <c r="K18" s="53">
        <f>Ratios!$I$3</f>
        <v>2023</v>
      </c>
      <c r="L18" s="53">
        <f>Ratios!$K$3</f>
        <v>2024</v>
      </c>
      <c r="M18" s="39"/>
    </row>
    <row r="19" spans="2:13" ht="19.899999999999999" customHeight="1" x14ac:dyDescent="0.25">
      <c r="B19" s="54"/>
      <c r="C19" s="121"/>
      <c r="D19" s="121"/>
      <c r="E19" s="121"/>
      <c r="F19" s="121"/>
      <c r="G19" s="50"/>
      <c r="H19" s="26" t="e">
        <f>Ratios!C16</f>
        <v>#DIV/0!</v>
      </c>
      <c r="I19" s="26" t="e">
        <f>Ratios!E16</f>
        <v>#DIV/0!</v>
      </c>
      <c r="J19" s="26" t="e">
        <f>Ratios!G16</f>
        <v>#DIV/0!</v>
      </c>
      <c r="K19" s="26" t="e">
        <f>Ratios!I16</f>
        <v>#DIV/0!</v>
      </c>
      <c r="L19" s="26" t="e">
        <f>Ratios!K16</f>
        <v>#DIV/0!</v>
      </c>
      <c r="M19" s="39"/>
    </row>
    <row r="20" spans="2:13" ht="15" customHeight="1" x14ac:dyDescent="0.25">
      <c r="B20" s="46"/>
      <c r="C20" s="128" t="s">
        <v>103</v>
      </c>
      <c r="D20" s="128"/>
      <c r="E20" s="128"/>
      <c r="F20" s="128"/>
      <c r="G20" s="47"/>
      <c r="H20" s="47"/>
      <c r="I20" s="47"/>
      <c r="J20" s="47"/>
      <c r="K20" s="47"/>
      <c r="L20" s="47"/>
      <c r="M20" s="48"/>
    </row>
    <row r="21" spans="2:13" ht="15" customHeight="1" x14ac:dyDescent="0.25">
      <c r="B21" s="38"/>
      <c r="C21" s="128"/>
      <c r="D21" s="128"/>
      <c r="E21" s="128"/>
      <c r="F21" s="128"/>
      <c r="G21" s="29"/>
      <c r="H21" s="29"/>
      <c r="I21" s="29"/>
      <c r="J21" s="29"/>
      <c r="K21" s="29"/>
      <c r="L21" s="29"/>
      <c r="M21" s="37"/>
    </row>
    <row r="22" spans="2:13" x14ac:dyDescent="0.25">
      <c r="B22" s="38"/>
      <c r="C22" s="29"/>
      <c r="D22" s="29"/>
      <c r="E22" s="29"/>
      <c r="F22" s="29"/>
      <c r="G22" s="29"/>
      <c r="H22" s="29"/>
      <c r="I22" s="29"/>
      <c r="J22" s="29"/>
      <c r="K22" s="29"/>
      <c r="L22" s="29"/>
      <c r="M22" s="37"/>
    </row>
    <row r="23" spans="2:13" ht="45" customHeight="1" x14ac:dyDescent="0.25">
      <c r="B23" s="46"/>
      <c r="C23" s="81" t="s">
        <v>45</v>
      </c>
      <c r="D23" s="30" t="s">
        <v>70</v>
      </c>
      <c r="E23" s="31" t="s">
        <v>71</v>
      </c>
      <c r="F23" s="32" t="s">
        <v>72</v>
      </c>
      <c r="G23" s="82"/>
      <c r="H23" s="82"/>
      <c r="I23" s="29"/>
      <c r="J23" s="29"/>
      <c r="K23" s="29"/>
      <c r="L23" s="29"/>
      <c r="M23" s="39"/>
    </row>
    <row r="24" spans="2:13" x14ac:dyDescent="0.25">
      <c r="B24" s="46"/>
      <c r="C24" s="47"/>
      <c r="D24" s="52"/>
      <c r="E24" s="52"/>
      <c r="F24" s="52"/>
      <c r="G24" s="52"/>
      <c r="H24" s="52"/>
      <c r="I24" s="50"/>
      <c r="J24" s="47"/>
      <c r="K24" s="47"/>
      <c r="L24" s="47"/>
      <c r="M24" s="39"/>
    </row>
    <row r="25" spans="2:13" ht="60" customHeight="1" x14ac:dyDescent="0.25">
      <c r="B25" s="36"/>
      <c r="C25" s="127" t="s">
        <v>102</v>
      </c>
      <c r="D25" s="119"/>
      <c r="E25" s="119"/>
      <c r="F25" s="119"/>
      <c r="G25" s="29"/>
      <c r="H25" s="29"/>
      <c r="I25" s="29"/>
      <c r="J25" s="29"/>
      <c r="K25" s="29"/>
      <c r="L25" s="29"/>
      <c r="M25" s="37"/>
    </row>
    <row r="26" spans="2:13" ht="4.9000000000000004" customHeight="1" thickBot="1" x14ac:dyDescent="0.3">
      <c r="B26" s="40"/>
      <c r="C26" s="41"/>
      <c r="D26" s="41"/>
      <c r="E26" s="41"/>
      <c r="F26" s="41"/>
      <c r="G26" s="41"/>
      <c r="H26" s="41"/>
      <c r="I26" s="41"/>
      <c r="J26" s="41"/>
      <c r="K26" s="41"/>
      <c r="L26" s="41"/>
      <c r="M26" s="42"/>
    </row>
    <row r="27" spans="2:13" ht="15.75" thickBot="1" x14ac:dyDescent="0.3"/>
    <row r="28" spans="2:13" ht="4.9000000000000004" customHeight="1" x14ac:dyDescent="0.25">
      <c r="B28" s="33"/>
      <c r="C28" s="34"/>
      <c r="D28" s="34"/>
      <c r="E28" s="34"/>
      <c r="F28" s="34"/>
      <c r="G28" s="34"/>
      <c r="H28" s="34"/>
      <c r="I28" s="34"/>
      <c r="J28" s="34"/>
      <c r="K28" s="34"/>
      <c r="L28" s="34"/>
      <c r="M28" s="35"/>
    </row>
    <row r="29" spans="2:13" ht="19.899999999999999" customHeight="1" x14ac:dyDescent="0.25">
      <c r="B29" s="54"/>
      <c r="C29" s="121" t="s">
        <v>80</v>
      </c>
      <c r="D29" s="121"/>
      <c r="E29" s="121"/>
      <c r="F29" s="121"/>
      <c r="G29" s="50"/>
      <c r="H29" s="122" t="s">
        <v>73</v>
      </c>
      <c r="I29" s="123"/>
      <c r="J29" s="123"/>
      <c r="K29" s="123"/>
      <c r="L29" s="123"/>
      <c r="M29" s="39"/>
    </row>
    <row r="30" spans="2:13" ht="19.899999999999999" customHeight="1" x14ac:dyDescent="0.25">
      <c r="B30" s="46"/>
      <c r="C30" s="121"/>
      <c r="D30" s="121"/>
      <c r="E30" s="121"/>
      <c r="F30" s="121"/>
      <c r="G30" s="47"/>
      <c r="H30" s="44">
        <f>Ratios!$C$3</f>
        <v>2020</v>
      </c>
      <c r="I30" s="44">
        <f>Ratios!$E$3</f>
        <v>2021</v>
      </c>
      <c r="J30" s="44">
        <f>Ratios!$G$3</f>
        <v>2022</v>
      </c>
      <c r="K30" s="44">
        <f>Ratios!$I$3</f>
        <v>2023</v>
      </c>
      <c r="L30" s="44">
        <f>Ratios!$K$3</f>
        <v>2024</v>
      </c>
      <c r="M30" s="48"/>
    </row>
    <row r="31" spans="2:13" ht="15" customHeight="1" x14ac:dyDescent="0.25">
      <c r="B31" s="38"/>
      <c r="C31" s="84"/>
      <c r="D31" s="84"/>
      <c r="E31" s="84"/>
      <c r="F31" s="84"/>
      <c r="G31" s="29"/>
      <c r="H31" s="26" t="e">
        <f>Ratios!C17</f>
        <v>#DIV/0!</v>
      </c>
      <c r="I31" s="26" t="e">
        <f>Ratios!E17</f>
        <v>#DIV/0!</v>
      </c>
      <c r="J31" s="26" t="e">
        <f>Ratios!G17</f>
        <v>#DIV/0!</v>
      </c>
      <c r="K31" s="26" t="e">
        <f>Ratios!I17</f>
        <v>#DIV/0!</v>
      </c>
      <c r="L31" s="26" t="e">
        <f>Ratios!K17</f>
        <v>#DIV/0!</v>
      </c>
      <c r="M31" s="37"/>
    </row>
    <row r="32" spans="2:13" ht="15" customHeight="1" x14ac:dyDescent="0.25">
      <c r="B32" s="38"/>
      <c r="C32" s="128" t="s">
        <v>104</v>
      </c>
      <c r="D32" s="128"/>
      <c r="E32" s="128"/>
      <c r="F32" s="128"/>
      <c r="G32" s="29"/>
      <c r="H32" s="29"/>
      <c r="I32" s="29"/>
      <c r="J32" s="29"/>
      <c r="K32" s="29"/>
      <c r="L32" s="29"/>
      <c r="M32" s="37"/>
    </row>
    <row r="33" spans="2:13" ht="14.45" customHeight="1" x14ac:dyDescent="0.25">
      <c r="B33" s="38"/>
      <c r="C33" s="128"/>
      <c r="D33" s="128"/>
      <c r="E33" s="128"/>
      <c r="F33" s="128"/>
      <c r="G33" s="29"/>
      <c r="H33" s="29"/>
      <c r="I33" s="29"/>
      <c r="J33" s="29"/>
      <c r="K33" s="29"/>
      <c r="L33" s="29"/>
      <c r="M33" s="37"/>
    </row>
    <row r="34" spans="2:13" x14ac:dyDescent="0.25">
      <c r="B34" s="38"/>
      <c r="C34" s="67"/>
      <c r="D34" s="67"/>
      <c r="E34" s="67"/>
      <c r="F34" s="67"/>
      <c r="G34" s="29"/>
      <c r="H34" s="29"/>
      <c r="I34" s="29"/>
      <c r="J34" s="29"/>
      <c r="K34" s="29"/>
      <c r="L34" s="29"/>
      <c r="M34" s="37"/>
    </row>
    <row r="35" spans="2:13" ht="45" customHeight="1" x14ac:dyDescent="0.25">
      <c r="B35" s="46"/>
      <c r="C35" s="96" t="s">
        <v>45</v>
      </c>
      <c r="D35" s="30" t="s">
        <v>60</v>
      </c>
      <c r="E35" s="31" t="s">
        <v>61</v>
      </c>
      <c r="F35" s="32" t="s">
        <v>62</v>
      </c>
      <c r="G35" s="83"/>
      <c r="H35" s="83"/>
      <c r="I35" s="29"/>
      <c r="J35" s="50"/>
      <c r="K35" s="50"/>
      <c r="L35" s="50"/>
      <c r="M35" s="39"/>
    </row>
    <row r="36" spans="2:13" x14ac:dyDescent="0.25">
      <c r="B36" s="38"/>
      <c r="C36" s="29"/>
      <c r="D36" s="29"/>
      <c r="E36" s="29"/>
      <c r="F36" s="29"/>
      <c r="G36" s="29"/>
      <c r="H36" s="29"/>
      <c r="I36" s="29"/>
      <c r="J36" s="29"/>
      <c r="K36" s="29"/>
      <c r="L36" s="29"/>
      <c r="M36" s="37"/>
    </row>
    <row r="37" spans="2:13" ht="60" customHeight="1" x14ac:dyDescent="0.25">
      <c r="B37" s="38"/>
      <c r="C37" s="127" t="s">
        <v>102</v>
      </c>
      <c r="D37" s="119"/>
      <c r="E37" s="119"/>
      <c r="F37" s="119"/>
      <c r="G37" s="29"/>
      <c r="H37" s="29"/>
      <c r="I37" s="29"/>
      <c r="J37" s="29"/>
      <c r="K37" s="29"/>
      <c r="L37" s="29"/>
      <c r="M37" s="37"/>
    </row>
    <row r="38" spans="2:13" x14ac:dyDescent="0.25">
      <c r="B38" s="38"/>
      <c r="C38" s="29"/>
      <c r="D38" s="29"/>
      <c r="E38" s="29"/>
      <c r="F38" s="29"/>
      <c r="G38" s="29"/>
      <c r="H38" s="29"/>
      <c r="I38" s="29"/>
      <c r="J38" s="29"/>
      <c r="K38" s="29"/>
      <c r="L38" s="29"/>
      <c r="M38" s="37"/>
    </row>
    <row r="39" spans="2:13" ht="4.9000000000000004" customHeight="1" thickBot="1" x14ac:dyDescent="0.3">
      <c r="B39" s="40"/>
      <c r="C39" s="41"/>
      <c r="D39" s="41"/>
      <c r="E39" s="41"/>
      <c r="F39" s="41"/>
      <c r="G39" s="41"/>
      <c r="H39" s="41"/>
      <c r="I39" s="41"/>
      <c r="J39" s="41"/>
      <c r="K39" s="41"/>
      <c r="L39" s="41"/>
      <c r="M39" s="42"/>
    </row>
  </sheetData>
  <sheetProtection algorithmName="SHA-512" hashValue="44qiHY/lb0OwJM0oL5Ir1acRRwDrElCzqZb7k4rX+MgAZbO+cZdIyTu4VbbMsDEHDZ/BpR03RhlFd6wZc7EvrA==" saltValue="2rTcf6mn8tZWGp2wP775QQ==" spinCount="100000" sheet="1" objects="1" scenarios="1"/>
  <mergeCells count="14">
    <mergeCell ref="C2:L2"/>
    <mergeCell ref="H4:L4"/>
    <mergeCell ref="C4:F6"/>
    <mergeCell ref="C13:F13"/>
    <mergeCell ref="C17:F19"/>
    <mergeCell ref="H17:L17"/>
    <mergeCell ref="J9:L11"/>
    <mergeCell ref="B9:B11"/>
    <mergeCell ref="C32:F33"/>
    <mergeCell ref="C29:F30"/>
    <mergeCell ref="H29:L29"/>
    <mergeCell ref="C37:F37"/>
    <mergeCell ref="C20:F21"/>
    <mergeCell ref="C25:F25"/>
  </mergeCells>
  <conditionalFormatting sqref="H19">
    <cfRule type="cellIs" dxfId="26" priority="10" operator="lessThan">
      <formula>0.05</formula>
    </cfRule>
    <cfRule type="cellIs" dxfId="25" priority="11" operator="between">
      <formula>0.05</formula>
      <formula>0.1</formula>
    </cfRule>
    <cfRule type="cellIs" dxfId="24" priority="12" operator="greaterThan">
      <formula>0.1</formula>
    </cfRule>
  </conditionalFormatting>
  <conditionalFormatting sqref="I19:L19">
    <cfRule type="cellIs" dxfId="23" priority="7" operator="lessThan">
      <formula>0.05</formula>
    </cfRule>
    <cfRule type="cellIs" dxfId="22" priority="8" operator="between">
      <formula>0.05</formula>
      <formula>0.1</formula>
    </cfRule>
    <cfRule type="cellIs" dxfId="21" priority="9" operator="greaterThan">
      <formula>0.1</formula>
    </cfRule>
  </conditionalFormatting>
  <conditionalFormatting sqref="H31">
    <cfRule type="cellIs" dxfId="20" priority="4" operator="lessThan">
      <formula>0.1</formula>
    </cfRule>
    <cfRule type="cellIs" dxfId="19" priority="5" operator="between">
      <formula>0.1</formula>
      <formula>0.25</formula>
    </cfRule>
    <cfRule type="cellIs" dxfId="18" priority="6" operator="greaterThan">
      <formula>0.25</formula>
    </cfRule>
  </conditionalFormatting>
  <conditionalFormatting sqref="I31:L31">
    <cfRule type="cellIs" dxfId="17" priority="1" operator="lessThan">
      <formula>0.1</formula>
    </cfRule>
    <cfRule type="cellIs" dxfId="16" priority="2" operator="between">
      <formula>0.1</formula>
      <formula>0.25</formula>
    </cfRule>
    <cfRule type="cellIs" dxfId="15" priority="3" operator="greaterThan">
      <formula>0.25</formula>
    </cfRule>
  </conditionalFormatting>
  <printOptions horizontalCentered="1"/>
  <pageMargins left="0.45" right="0.45" top="0.5" bottom="0.5" header="0" footer="0"/>
  <pageSetup scale="7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M27"/>
  <sheetViews>
    <sheetView showGridLines="0" showRowColHeaders="0" workbookViewId="0"/>
  </sheetViews>
  <sheetFormatPr defaultColWidth="8.85546875" defaultRowHeight="15" x14ac:dyDescent="0.25"/>
  <cols>
    <col min="1" max="1" width="4.7109375" style="1" customWidth="1"/>
    <col min="2" max="2" width="1.7109375" style="1" customWidth="1"/>
    <col min="3" max="3" width="30.7109375" style="1" customWidth="1"/>
    <col min="4" max="6" width="11.7109375" style="1" customWidth="1"/>
    <col min="7" max="7" width="4.7109375" style="1" customWidth="1"/>
    <col min="8" max="12" width="10.7109375" style="1" customWidth="1"/>
    <col min="13" max="13" width="1.7109375" style="1" customWidth="1"/>
    <col min="14" max="16384" width="8.85546875" style="1"/>
  </cols>
  <sheetData>
    <row r="1" spans="2:13" ht="15" customHeight="1" x14ac:dyDescent="0.25"/>
    <row r="2" spans="2:13" ht="60" customHeight="1" thickBot="1" x14ac:dyDescent="0.3">
      <c r="B2" s="65"/>
      <c r="C2" s="132" t="s">
        <v>110</v>
      </c>
      <c r="D2" s="120"/>
      <c r="E2" s="120"/>
      <c r="F2" s="120"/>
      <c r="G2" s="120"/>
      <c r="H2" s="120"/>
      <c r="I2" s="120"/>
      <c r="J2" s="120"/>
      <c r="K2" s="120"/>
      <c r="L2" s="120"/>
      <c r="M2" s="65"/>
    </row>
    <row r="3" spans="2:13" ht="4.9000000000000004" customHeight="1" x14ac:dyDescent="0.25">
      <c r="B3" s="33"/>
      <c r="C3" s="34"/>
      <c r="D3" s="34"/>
      <c r="E3" s="34"/>
      <c r="F3" s="34"/>
      <c r="G3" s="34"/>
      <c r="H3" s="34"/>
      <c r="I3" s="34"/>
      <c r="J3" s="34"/>
      <c r="K3" s="34"/>
      <c r="L3" s="34"/>
      <c r="M3" s="35"/>
    </row>
    <row r="4" spans="2:13" ht="19.899999999999999" customHeight="1" x14ac:dyDescent="0.25">
      <c r="B4" s="38"/>
      <c r="C4" s="121" t="s">
        <v>95</v>
      </c>
      <c r="D4" s="121"/>
      <c r="E4" s="121"/>
      <c r="F4" s="121"/>
      <c r="G4" s="29"/>
      <c r="H4" s="122" t="s">
        <v>73</v>
      </c>
      <c r="I4" s="123"/>
      <c r="J4" s="123"/>
      <c r="K4" s="123"/>
      <c r="L4" s="123"/>
      <c r="M4" s="37"/>
    </row>
    <row r="5" spans="2:13" ht="19.899999999999999" customHeight="1" x14ac:dyDescent="0.25">
      <c r="B5" s="38"/>
      <c r="C5" s="121"/>
      <c r="D5" s="121"/>
      <c r="E5" s="121"/>
      <c r="F5" s="121"/>
      <c r="G5" s="47"/>
      <c r="H5" s="44">
        <f>Ratios!$C$3</f>
        <v>2020</v>
      </c>
      <c r="I5" s="44">
        <f>Ratios!$E$3</f>
        <v>2021</v>
      </c>
      <c r="J5" s="44">
        <f>Ratios!$G$3</f>
        <v>2022</v>
      </c>
      <c r="K5" s="44">
        <f>Ratios!$I$3</f>
        <v>2023</v>
      </c>
      <c r="L5" s="44">
        <f>Ratios!$K$3</f>
        <v>2024</v>
      </c>
      <c r="M5" s="37"/>
    </row>
    <row r="6" spans="2:13" ht="19.899999999999999" customHeight="1" x14ac:dyDescent="0.25">
      <c r="B6" s="38"/>
      <c r="C6" s="121"/>
      <c r="D6" s="121"/>
      <c r="E6" s="121"/>
      <c r="F6" s="121"/>
      <c r="G6" s="47"/>
      <c r="H6" s="95" t="e">
        <f>Ratios!C25</f>
        <v>#DIV/0!</v>
      </c>
      <c r="I6" s="95" t="e">
        <f>Ratios!E25</f>
        <v>#DIV/0!</v>
      </c>
      <c r="J6" s="95" t="e">
        <f>Ratios!G25</f>
        <v>#DIV/0!</v>
      </c>
      <c r="K6" s="95" t="e">
        <f>Ratios!I25</f>
        <v>#DIV/0!</v>
      </c>
      <c r="L6" s="95" t="e">
        <f>Ratios!K25</f>
        <v>#DIV/0!</v>
      </c>
      <c r="M6" s="37"/>
    </row>
    <row r="7" spans="2:13" ht="15" customHeight="1" x14ac:dyDescent="0.25">
      <c r="B7" s="38"/>
      <c r="C7" s="128" t="s">
        <v>114</v>
      </c>
      <c r="D7" s="128"/>
      <c r="E7" s="128"/>
      <c r="F7" s="128"/>
      <c r="G7" s="56"/>
      <c r="H7" s="56"/>
      <c r="I7" s="56"/>
      <c r="J7" s="56"/>
      <c r="K7" s="56"/>
      <c r="L7" s="56"/>
      <c r="M7" s="37"/>
    </row>
    <row r="8" spans="2:13" ht="45" customHeight="1" x14ac:dyDescent="0.25">
      <c r="B8" s="38"/>
      <c r="C8" s="128"/>
      <c r="D8" s="128"/>
      <c r="E8" s="128"/>
      <c r="F8" s="128"/>
      <c r="G8" s="29"/>
      <c r="H8" s="29"/>
      <c r="I8" s="29"/>
      <c r="J8" s="29"/>
      <c r="K8" s="29"/>
      <c r="L8" s="50"/>
      <c r="M8" s="37"/>
    </row>
    <row r="9" spans="2:13" ht="15" customHeight="1" x14ac:dyDescent="0.25">
      <c r="B9" s="38"/>
      <c r="C9" s="50"/>
      <c r="D9" s="29"/>
      <c r="E9" s="29"/>
      <c r="F9" s="29"/>
      <c r="G9" s="29"/>
      <c r="H9" s="29"/>
      <c r="I9" s="29"/>
      <c r="J9" s="29"/>
      <c r="K9" s="29"/>
      <c r="L9" s="50"/>
      <c r="M9" s="37"/>
    </row>
    <row r="10" spans="2:13" ht="40.15" customHeight="1" x14ac:dyDescent="0.25">
      <c r="B10" s="38"/>
      <c r="C10" s="67" t="s">
        <v>96</v>
      </c>
      <c r="D10" s="30" t="s">
        <v>92</v>
      </c>
      <c r="E10" s="31" t="s">
        <v>93</v>
      </c>
      <c r="F10" s="32" t="s">
        <v>94</v>
      </c>
      <c r="G10" s="29"/>
      <c r="H10" s="29"/>
      <c r="I10" s="29"/>
      <c r="J10" s="29"/>
      <c r="K10" s="29"/>
      <c r="L10" s="29"/>
      <c r="M10" s="37"/>
    </row>
    <row r="11" spans="2:13" ht="15" customHeight="1" x14ac:dyDescent="0.25">
      <c r="B11" s="38"/>
      <c r="C11" s="50"/>
      <c r="D11" s="50"/>
      <c r="E11" s="50"/>
      <c r="F11" s="50"/>
      <c r="G11" s="29"/>
      <c r="H11" s="29"/>
      <c r="I11" s="29"/>
      <c r="J11" s="29"/>
      <c r="K11" s="29"/>
      <c r="L11" s="68"/>
      <c r="M11" s="37"/>
    </row>
    <row r="12" spans="2:13" ht="60" customHeight="1" x14ac:dyDescent="0.25">
      <c r="B12" s="38"/>
      <c r="C12" s="127" t="s">
        <v>102</v>
      </c>
      <c r="D12" s="119"/>
      <c r="E12" s="119"/>
      <c r="F12" s="119"/>
      <c r="G12" s="29"/>
      <c r="H12" s="29"/>
      <c r="I12" s="29"/>
      <c r="J12" s="29"/>
      <c r="K12" s="29"/>
      <c r="L12" s="69"/>
      <c r="M12" s="37"/>
    </row>
    <row r="13" spans="2:13" ht="4.9000000000000004" customHeight="1" thickBot="1" x14ac:dyDescent="0.3">
      <c r="B13" s="40"/>
      <c r="C13" s="71"/>
      <c r="D13" s="72"/>
      <c r="E13" s="41"/>
      <c r="F13" s="71"/>
      <c r="G13" s="71"/>
      <c r="H13" s="71"/>
      <c r="I13" s="71"/>
      <c r="J13" s="71"/>
      <c r="K13" s="71"/>
      <c r="L13" s="71"/>
      <c r="M13" s="42"/>
    </row>
    <row r="14" spans="2:13" ht="15.75" thickBot="1" x14ac:dyDescent="0.3">
      <c r="C14" s="70"/>
      <c r="D14" s="68"/>
      <c r="E14" s="68"/>
      <c r="F14" s="68"/>
      <c r="G14" s="68"/>
      <c r="H14" s="68"/>
      <c r="I14" s="68"/>
      <c r="J14" s="68"/>
      <c r="K14" s="68"/>
      <c r="L14" s="68"/>
      <c r="M14" s="70"/>
    </row>
    <row r="15" spans="2:13" ht="4.9000000000000004" customHeight="1" x14ac:dyDescent="0.25">
      <c r="B15" s="33"/>
      <c r="C15" s="34"/>
      <c r="D15" s="34"/>
      <c r="E15" s="34"/>
      <c r="F15" s="34"/>
      <c r="G15" s="34"/>
      <c r="H15" s="34"/>
      <c r="I15" s="34"/>
      <c r="J15" s="34"/>
      <c r="K15" s="34"/>
      <c r="L15" s="34"/>
      <c r="M15" s="35"/>
    </row>
    <row r="16" spans="2:13" ht="19.899999999999999" customHeight="1" x14ac:dyDescent="0.25">
      <c r="B16" s="38"/>
      <c r="C16" s="127" t="s">
        <v>99</v>
      </c>
      <c r="D16" s="121"/>
      <c r="E16" s="121"/>
      <c r="F16" s="121"/>
      <c r="G16" s="50"/>
      <c r="H16" s="122" t="s">
        <v>73</v>
      </c>
      <c r="I16" s="123"/>
      <c r="J16" s="123"/>
      <c r="K16" s="123"/>
      <c r="L16" s="123"/>
      <c r="M16" s="37"/>
    </row>
    <row r="17" spans="2:13" ht="19.899999999999999" customHeight="1" x14ac:dyDescent="0.25">
      <c r="B17" s="38"/>
      <c r="C17" s="121"/>
      <c r="D17" s="121"/>
      <c r="E17" s="121"/>
      <c r="F17" s="121"/>
      <c r="G17" s="47"/>
      <c r="H17" s="44">
        <f>Ratios!$C$3</f>
        <v>2020</v>
      </c>
      <c r="I17" s="44">
        <f>Ratios!$E$3</f>
        <v>2021</v>
      </c>
      <c r="J17" s="44">
        <f>Ratios!$G$3</f>
        <v>2022</v>
      </c>
      <c r="K17" s="44">
        <f>Ratios!$I$3</f>
        <v>2023</v>
      </c>
      <c r="L17" s="44">
        <f>Ratios!$K$3</f>
        <v>2024</v>
      </c>
      <c r="M17" s="37"/>
    </row>
    <row r="18" spans="2:13" ht="19.899999999999999" customHeight="1" x14ac:dyDescent="0.25">
      <c r="B18" s="38"/>
      <c r="C18" s="121"/>
      <c r="D18" s="121"/>
      <c r="E18" s="121"/>
      <c r="F18" s="121"/>
      <c r="G18" s="47"/>
      <c r="H18" s="45">
        <f>Ratios!C7</f>
        <v>0</v>
      </c>
      <c r="I18" s="45">
        <f>Ratios!E7</f>
        <v>0</v>
      </c>
      <c r="J18" s="45">
        <f>Ratios!G7</f>
        <v>0</v>
      </c>
      <c r="K18" s="45">
        <f>Ratios!I7</f>
        <v>0</v>
      </c>
      <c r="L18" s="45">
        <f>Ratios!K7</f>
        <v>0</v>
      </c>
      <c r="M18" s="37"/>
    </row>
    <row r="19" spans="2:13" ht="15" customHeight="1" x14ac:dyDescent="0.25">
      <c r="B19" s="38"/>
      <c r="C19" s="131" t="s">
        <v>97</v>
      </c>
      <c r="D19" s="131"/>
      <c r="E19" s="131"/>
      <c r="F19" s="131"/>
      <c r="G19" s="29"/>
      <c r="H19" s="29"/>
      <c r="I19" s="29"/>
      <c r="J19" s="29"/>
      <c r="K19" s="29"/>
      <c r="L19" s="29"/>
      <c r="M19" s="37"/>
    </row>
    <row r="20" spans="2:13" ht="30" customHeight="1" x14ac:dyDescent="0.25">
      <c r="B20" s="38"/>
      <c r="C20" s="131"/>
      <c r="D20" s="131"/>
      <c r="E20" s="131"/>
      <c r="F20" s="131"/>
      <c r="G20" s="29"/>
      <c r="H20" s="29"/>
      <c r="I20" s="29"/>
      <c r="J20" s="29"/>
      <c r="K20" s="29"/>
      <c r="L20" s="29"/>
      <c r="M20" s="37"/>
    </row>
    <row r="21" spans="2:13" x14ac:dyDescent="0.25">
      <c r="B21" s="38"/>
      <c r="C21" s="29"/>
      <c r="D21" s="29"/>
      <c r="E21" s="29"/>
      <c r="F21" s="29"/>
      <c r="G21" s="29"/>
      <c r="H21" s="29"/>
      <c r="I21" s="29"/>
      <c r="J21" s="29"/>
      <c r="K21" s="29"/>
      <c r="L21" s="29"/>
      <c r="M21" s="37"/>
    </row>
    <row r="22" spans="2:13" ht="15" customHeight="1" x14ac:dyDescent="0.25">
      <c r="B22" s="38"/>
      <c r="C22" s="93" t="s">
        <v>45</v>
      </c>
      <c r="D22" s="73" t="s">
        <v>46</v>
      </c>
      <c r="E22" s="76" t="s">
        <v>47</v>
      </c>
      <c r="F22" s="77" t="s">
        <v>48</v>
      </c>
      <c r="G22" s="50"/>
      <c r="H22" s="50"/>
      <c r="I22" s="50"/>
      <c r="J22" s="50"/>
      <c r="K22" s="50"/>
      <c r="L22" s="50"/>
      <c r="M22" s="37"/>
    </row>
    <row r="23" spans="2:13" ht="15" customHeight="1" x14ac:dyDescent="0.25">
      <c r="B23" s="38"/>
      <c r="C23" s="47"/>
      <c r="D23" s="74"/>
      <c r="E23" s="112" t="s">
        <v>75</v>
      </c>
      <c r="F23" s="78"/>
      <c r="G23" s="50"/>
      <c r="H23" s="50"/>
      <c r="I23" s="50"/>
      <c r="J23" s="50"/>
      <c r="K23" s="50"/>
      <c r="L23" s="50"/>
      <c r="M23" s="37"/>
    </row>
    <row r="24" spans="2:13" ht="15" customHeight="1" x14ac:dyDescent="0.25">
      <c r="B24" s="38"/>
      <c r="C24" s="47"/>
      <c r="D24" s="75"/>
      <c r="E24" s="113" t="s">
        <v>76</v>
      </c>
      <c r="F24" s="79"/>
      <c r="G24" s="50"/>
      <c r="H24" s="50"/>
      <c r="I24" s="50"/>
      <c r="J24" s="50"/>
      <c r="K24" s="50"/>
      <c r="L24" s="50"/>
      <c r="M24" s="37"/>
    </row>
    <row r="25" spans="2:13" x14ac:dyDescent="0.25">
      <c r="B25" s="38"/>
      <c r="C25" s="47"/>
      <c r="D25" s="52"/>
      <c r="E25" s="50"/>
      <c r="F25" s="47"/>
      <c r="G25" s="47"/>
      <c r="H25" s="47"/>
      <c r="I25" s="47"/>
      <c r="J25" s="47"/>
      <c r="K25" s="47"/>
      <c r="L25" s="50"/>
      <c r="M25" s="37"/>
    </row>
    <row r="26" spans="2:13" ht="60" customHeight="1" x14ac:dyDescent="0.25">
      <c r="B26" s="38"/>
      <c r="C26" s="127" t="s">
        <v>102</v>
      </c>
      <c r="D26" s="119"/>
      <c r="E26" s="119"/>
      <c r="F26" s="119"/>
      <c r="G26" s="29"/>
      <c r="H26" s="29"/>
      <c r="I26" s="29"/>
      <c r="J26" s="29"/>
      <c r="K26" s="29"/>
      <c r="L26" s="29"/>
      <c r="M26" s="37"/>
    </row>
    <row r="27" spans="2:13" ht="4.9000000000000004" customHeight="1" thickBot="1" x14ac:dyDescent="0.3">
      <c r="B27" s="40"/>
      <c r="C27" s="41"/>
      <c r="D27" s="41"/>
      <c r="E27" s="41"/>
      <c r="F27" s="41"/>
      <c r="G27" s="41"/>
      <c r="H27" s="41"/>
      <c r="I27" s="41"/>
      <c r="J27" s="41"/>
      <c r="K27" s="41"/>
      <c r="L27" s="41"/>
      <c r="M27" s="42"/>
    </row>
  </sheetData>
  <mergeCells count="9">
    <mergeCell ref="C26:F26"/>
    <mergeCell ref="C7:F8"/>
    <mergeCell ref="C19:F20"/>
    <mergeCell ref="C2:L2"/>
    <mergeCell ref="C4:F6"/>
    <mergeCell ref="H4:L4"/>
    <mergeCell ref="C12:F12"/>
    <mergeCell ref="C16:F18"/>
    <mergeCell ref="H16:L16"/>
  </mergeCells>
  <conditionalFormatting sqref="H6">
    <cfRule type="cellIs" dxfId="14" priority="13" operator="lessThan">
      <formula>1</formula>
    </cfRule>
    <cfRule type="cellIs" dxfId="13" priority="14" operator="between">
      <formula>1</formula>
      <formula>1.5</formula>
    </cfRule>
    <cfRule type="cellIs" dxfId="12" priority="15" operator="greaterThan">
      <formula>1.5</formula>
    </cfRule>
  </conditionalFormatting>
  <conditionalFormatting sqref="I6">
    <cfRule type="cellIs" dxfId="11" priority="10" operator="lessThan">
      <formula>1</formula>
    </cfRule>
    <cfRule type="cellIs" dxfId="10" priority="11" operator="between">
      <formula>1</formula>
      <formula>1.5</formula>
    </cfRule>
    <cfRule type="cellIs" dxfId="9" priority="12" operator="greaterThan">
      <formula>1.5</formula>
    </cfRule>
  </conditionalFormatting>
  <conditionalFormatting sqref="J6">
    <cfRule type="cellIs" dxfId="8" priority="7" operator="lessThan">
      <formula>1</formula>
    </cfRule>
    <cfRule type="cellIs" dxfId="7" priority="8" operator="between">
      <formula>1</formula>
      <formula>1.5</formula>
    </cfRule>
    <cfRule type="cellIs" dxfId="6" priority="9" operator="greaterThan">
      <formula>1.5</formula>
    </cfRule>
  </conditionalFormatting>
  <conditionalFormatting sqref="K6">
    <cfRule type="cellIs" dxfId="5" priority="4" operator="lessThan">
      <formula>1</formula>
    </cfRule>
    <cfRule type="cellIs" dxfId="4" priority="5" operator="between">
      <formula>1</formula>
      <formula>1.5</formula>
    </cfRule>
    <cfRule type="cellIs" dxfId="3" priority="6" operator="greaterThan">
      <formula>1.5</formula>
    </cfRule>
  </conditionalFormatting>
  <conditionalFormatting sqref="L6">
    <cfRule type="cellIs" dxfId="2" priority="1" operator="lessThan">
      <formula>1</formula>
    </cfRule>
    <cfRule type="cellIs" dxfId="1" priority="2" operator="between">
      <formula>1</formula>
      <formula>1.5</formula>
    </cfRule>
    <cfRule type="cellIs" dxfId="0" priority="3" operator="greaterThan">
      <formula>1.5</formula>
    </cfRule>
  </conditionalFormatting>
  <printOptions horizontalCentered="1"/>
  <pageMargins left="0.45" right="0.45" top="0.5" bottom="0.5" header="0" footer="0"/>
  <pageSetup scale="91"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Welcome</vt:lpstr>
      <vt:lpstr>Data Input</vt:lpstr>
      <vt:lpstr>Ratios</vt:lpstr>
      <vt:lpstr>Liquidity</vt:lpstr>
      <vt:lpstr>Solvency</vt:lpstr>
      <vt:lpstr>Profitability</vt:lpstr>
      <vt:lpstr>Financial Efficiency</vt:lpstr>
      <vt:lpstr>Repayment</vt:lpstr>
      <vt:lpstr>'Data Input'!Print_Area</vt:lpstr>
      <vt:lpstr>'Financial Efficiency'!Print_Area</vt:lpstr>
      <vt:lpstr>Liquidity!Print_Area</vt:lpstr>
      <vt:lpstr>Profitability!Print_Area</vt:lpstr>
      <vt:lpstr>Ratios!Print_Area</vt:lpstr>
      <vt:lpstr>Repayment!Print_Area</vt:lpstr>
      <vt:lpstr>Solvency!Print_Area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Jenny Beierman</cp:lastModifiedBy>
  <cp:lastPrinted>2020-09-01T17:26:03Z</cp:lastPrinted>
  <dcterms:created xsi:type="dcterms:W3CDTF">2020-08-24T14:20:04Z</dcterms:created>
  <dcterms:modified xsi:type="dcterms:W3CDTF">2021-04-20T16:21:50Z</dcterms:modified>
</cp:coreProperties>
</file>